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g-srvarq\SECRETARIA\ADMINISTRATIVA\2.CONTRATOS\18.Site\1. Atividades e Resultados - Planilha de Produção (mensal - dia 10)\"/>
    </mc:Choice>
  </mc:AlternateContent>
  <xr:revisionPtr revIDLastSave="0" documentId="13_ncr:1_{BE099B5B-C53A-40EF-B45D-8CAB8AF7F4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 Amb." sheetId="2" r:id="rId1"/>
  </sheets>
  <definedNames>
    <definedName name="_xlnm.Print_Area" localSheetId="0">'Atividades e Resultados Amb.'!$A$1:$Q$91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6" i="2" l="1"/>
  <c r="O77" i="2"/>
  <c r="O78" i="2"/>
  <c r="O75" i="2"/>
  <c r="N77" i="2"/>
  <c r="N70" i="2"/>
  <c r="O62" i="2"/>
  <c r="O63" i="2"/>
  <c r="O64" i="2"/>
  <c r="O65" i="2"/>
  <c r="O66" i="2"/>
  <c r="O67" i="2"/>
  <c r="O68" i="2"/>
  <c r="O69" i="2"/>
  <c r="O70" i="2"/>
  <c r="O61" i="2"/>
  <c r="O27" i="2"/>
  <c r="O28" i="2"/>
  <c r="O26" i="2"/>
  <c r="N28" i="2"/>
  <c r="N13" i="2"/>
  <c r="O11" i="2"/>
  <c r="O12" i="2"/>
  <c r="O13" i="2"/>
  <c r="O10" i="2"/>
  <c r="M28" i="2"/>
  <c r="M77" i="2"/>
  <c r="M70" i="2"/>
  <c r="M13" i="2"/>
  <c r="L13" i="2"/>
  <c r="L77" i="2"/>
  <c r="L70" i="2"/>
  <c r="L28" i="2"/>
  <c r="K77" i="2"/>
  <c r="K70" i="2"/>
  <c r="K28" i="2"/>
  <c r="K13" i="2"/>
  <c r="J77" i="2"/>
  <c r="J70" i="2"/>
  <c r="J13" i="2"/>
  <c r="J28" i="2"/>
  <c r="I77" i="2"/>
  <c r="I70" i="2"/>
  <c r="I28" i="2"/>
  <c r="I13" i="2"/>
  <c r="H77" i="2"/>
  <c r="H70" i="2"/>
  <c r="H28" i="2"/>
  <c r="H13" i="2"/>
  <c r="G77" i="2"/>
  <c r="G70" i="2"/>
  <c r="G28" i="2"/>
  <c r="G13" i="2"/>
  <c r="F13" i="2"/>
  <c r="F28" i="2"/>
  <c r="F77" i="2"/>
  <c r="F70" i="2"/>
  <c r="E77" i="2"/>
  <c r="E70" i="2"/>
  <c r="E28" i="2"/>
  <c r="E13" i="2"/>
  <c r="D77" i="2"/>
  <c r="D70" i="2"/>
  <c r="D28" i="2"/>
  <c r="D13" i="2"/>
  <c r="C70" i="2"/>
  <c r="P76" i="2"/>
  <c r="P78" i="2"/>
  <c r="P75" i="2"/>
  <c r="P10" i="2"/>
  <c r="P65" i="2"/>
  <c r="P66" i="2"/>
  <c r="P67" i="2"/>
  <c r="P68" i="2"/>
  <c r="P69" i="2"/>
  <c r="P62" i="2"/>
  <c r="P63" i="2"/>
  <c r="P64" i="2"/>
  <c r="P61" i="2"/>
  <c r="C13" i="2"/>
  <c r="P27" i="2"/>
  <c r="P26" i="2"/>
  <c r="P11" i="2"/>
  <c r="P12" i="2"/>
  <c r="Q12" i="2" s="1"/>
  <c r="C28" i="2"/>
  <c r="B28" i="2"/>
  <c r="C77" i="2"/>
  <c r="B77" i="2"/>
  <c r="Q62" i="2" l="1"/>
  <c r="Q66" i="2"/>
  <c r="Q76" i="2"/>
  <c r="Q64" i="2"/>
  <c r="Q26" i="2"/>
  <c r="Q10" i="2"/>
  <c r="Q75" i="2"/>
  <c r="Q27" i="2"/>
  <c r="Q78" i="2"/>
  <c r="Q11" i="2"/>
  <c r="Q63" i="2"/>
  <c r="Q61" i="2"/>
  <c r="P70" i="2"/>
  <c r="Q70" i="2" s="1"/>
  <c r="P28" i="2"/>
  <c r="Q28" i="2" s="1"/>
  <c r="P77" i="2"/>
  <c r="Q77" i="2" s="1"/>
  <c r="P13" i="2"/>
  <c r="Q13" i="2" s="1"/>
</calcChain>
</file>

<file path=xl/sharedStrings.xml><?xml version="1.0" encoding="utf-8"?>
<sst xmlns="http://schemas.openxmlformats.org/spreadsheetml/2006/main" count="347" uniqueCount="58">
  <si>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</si>
  <si>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</si>
  <si>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</si>
  <si>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</si>
  <si>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</si>
  <si>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</si>
  <si>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</si>
  <si>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</si>
  <si>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</si>
  <si>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</si>
  <si>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</si>
  <si>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</si>
  <si>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</si>
  <si>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</si>
  <si>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</si>
  <si>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</si>
  <si>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</si>
  <si>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</si>
  <si>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</si>
  <si>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</si>
  <si>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</si>
  <si>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272 - Consultas Não Médicas/Procedimentos Terapêuticos Não Médicos </t>
  </si>
  <si>
    <t>Consultas Não Médicas</t>
  </si>
  <si>
    <t>Procedimentos Terapêuticos (sessões)</t>
  </si>
  <si>
    <t> 596 - Consultas Não Médicas/Procedimentos Terapêuticos Não Médicos (COM TELEMEDICINA) </t>
  </si>
  <si>
    <t> 571 - Cirurgia Ambulatorial Maior (CMA) </t>
  </si>
  <si>
    <t>Cirurgias ambulatoriais CMA</t>
  </si>
  <si>
    <t> 572 - Cirurgia Ambulatorial Menor (cma) </t>
  </si>
  <si>
    <t>Cirurgias ambulatoriais cma</t>
  </si>
  <si>
    <t> 274 - Atendimento Odontológico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</si>
  <si>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</si>
  <si>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</si>
  <si>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</si>
  <si>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</si>
  <si>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</si>
  <si>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</si>
  <si>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</si>
  <si>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</si>
  <si>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</si>
  <si>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</si>
  <si>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</si>
  <si>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</si>
  <si>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</si>
  <si>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</si>
  <si>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</si>
  <si>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</si>
  <si>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</si>
  <si>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</si>
  <si>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</si>
  <si>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</si>
  <si>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</si>
  <si>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 504 - PET CT </t>
  </si>
  <si>
    <t>Interno</t>
  </si>
  <si>
    <t>Externo</t>
  </si>
  <si>
    <t xml:space="preserve">Meta contratada mensal </t>
  </si>
  <si>
    <t>Fonte: http://www.gestao.saude.sp.gov.br</t>
  </si>
  <si>
    <t>http://www.cross.saude.sp.gov.br</t>
  </si>
  <si>
    <t>HOSPITAL GERAL 'PROF. DR. WALDEMAR DE CARVALHO PINTO FILHO' DE GUARULHOS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</si>
</sst>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21" fillId="0" borderId="18" xfId="42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0" fontId="16" fillId="0" borderId="11" xfId="43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1" xfId="43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" xfId="42" builtinId="4"/>
    <cellStyle name="Neutro" xfId="8" builtinId="28" customBuiltin="1"/>
    <cellStyle name="Normal" xfId="0" builtinId="0"/>
    <cellStyle name="Nota" xfId="15" builtinId="10" customBuiltin="1"/>
    <cellStyle name="Porcentagem" xfId="43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16</xdr:col>
      <xdr:colOff>146447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Q91"/>
  <sheetViews>
    <sheetView showGridLines="0" tabSelected="1" view="pageBreakPreview" topLeftCell="A60" zoomScaleNormal="100" zoomScaleSheetLayoutView="100" workbookViewId="0">
      <selection activeCell="B61" sqref="B61"/>
    </sheetView>
  </sheetViews>
  <sheetFormatPr defaultRowHeight="15" x14ac:dyDescent="0.25"/>
  <cols>
    <col min="1" max="1" width="38.85546875" style="12" customWidth="1"/>
    <col min="2" max="2" width="11.140625" style="17" customWidth="1"/>
    <col min="3" max="14" width="10.7109375" style="17" customWidth="1"/>
    <col min="15" max="16" width="6.5703125" style="17" bestFit="1" customWidth="1"/>
    <col min="17" max="17" width="8.28515625" style="17" customWidth="1"/>
    <col min="18" max="16384" width="9.140625" style="12"/>
  </cols>
  <sheetData>
    <row r="4" spans="1:17" ht="15" customHeight="1" x14ac:dyDescent="0.25">
      <c r="B4" s="16" t="s">
        <v>57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7" ht="15" customHeight="1" thickBot="1" x14ac:dyDescent="0.3">
      <c r="A6" s="18"/>
      <c r="B6" s="18"/>
      <c r="C6" s="18"/>
      <c r="D6" s="18"/>
    </row>
    <row r="7" spans="1:17" ht="20.100000000000001" customHeight="1" thickBot="1" x14ac:dyDescent="0.3">
      <c r="A7" s="19" t="s">
        <v>0</v>
      </c>
    </row>
    <row r="8" spans="1:17" ht="20.100000000000001" customHeight="1" thickBot="1" x14ac:dyDescent="0.3">
      <c r="A8" s="20"/>
      <c r="B8" s="7" t="s">
        <v>54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4" t="s">
        <v>13</v>
      </c>
      <c r="P8" s="5"/>
      <c r="Q8" s="6"/>
    </row>
    <row r="9" spans="1:17" ht="27.75" customHeight="1" thickBot="1" x14ac:dyDescent="0.3">
      <c r="A9" s="21"/>
      <c r="B9" s="8"/>
      <c r="C9" s="2" t="s">
        <v>15</v>
      </c>
      <c r="D9" s="2" t="s">
        <v>15</v>
      </c>
      <c r="E9" s="2" t="s">
        <v>15</v>
      </c>
      <c r="F9" s="2" t="s">
        <v>15</v>
      </c>
      <c r="G9" s="2" t="s">
        <v>15</v>
      </c>
      <c r="H9" s="2" t="s">
        <v>15</v>
      </c>
      <c r="I9" s="2" t="s">
        <v>15</v>
      </c>
      <c r="J9" s="2" t="s">
        <v>15</v>
      </c>
      <c r="K9" s="2" t="s">
        <v>15</v>
      </c>
      <c r="L9" s="2" t="s">
        <v>15</v>
      </c>
      <c r="M9" s="2" t="s">
        <v>15</v>
      </c>
      <c r="N9" s="2" t="s">
        <v>15</v>
      </c>
      <c r="O9" s="2" t="s">
        <v>14</v>
      </c>
      <c r="P9" s="2" t="s">
        <v>15</v>
      </c>
      <c r="Q9" s="2" t="s">
        <v>16</v>
      </c>
    </row>
    <row r="10" spans="1:17" ht="20.100000000000001" customHeight="1" thickBot="1" x14ac:dyDescent="0.3">
      <c r="A10" s="9" t="s">
        <v>17</v>
      </c>
      <c r="B10" s="15">
        <v>450</v>
      </c>
      <c r="C10" s="10">
        <v>298</v>
      </c>
      <c r="D10" s="10">
        <v>313</v>
      </c>
      <c r="E10" s="10">
        <v>330</v>
      </c>
      <c r="F10" s="10">
        <v>323</v>
      </c>
      <c r="G10" s="10">
        <v>378</v>
      </c>
      <c r="H10" s="10">
        <v>400</v>
      </c>
      <c r="I10" s="10">
        <v>371</v>
      </c>
      <c r="J10" s="10">
        <v>484</v>
      </c>
      <c r="K10" s="10">
        <v>454</v>
      </c>
      <c r="L10" s="10">
        <v>411</v>
      </c>
      <c r="M10" s="10">
        <v>551</v>
      </c>
      <c r="N10" s="10">
        <v>497</v>
      </c>
      <c r="O10" s="22">
        <f>B10*12</f>
        <v>5400</v>
      </c>
      <c r="P10" s="22">
        <f>SUM(C10:N10)</f>
        <v>4810</v>
      </c>
      <c r="Q10" s="11">
        <f>P10/O10-100%</f>
        <v>-0.10925925925925928</v>
      </c>
    </row>
    <row r="11" spans="1:17" ht="20.100000000000001" customHeight="1" thickBot="1" x14ac:dyDescent="0.3">
      <c r="A11" s="9" t="s">
        <v>18</v>
      </c>
      <c r="B11" s="10">
        <v>450</v>
      </c>
      <c r="C11" s="10">
        <v>399</v>
      </c>
      <c r="D11" s="10">
        <v>486</v>
      </c>
      <c r="E11" s="10">
        <v>546</v>
      </c>
      <c r="F11" s="10">
        <v>470</v>
      </c>
      <c r="G11" s="10">
        <v>519</v>
      </c>
      <c r="H11" s="10">
        <v>575</v>
      </c>
      <c r="I11" s="10">
        <v>465</v>
      </c>
      <c r="J11" s="10">
        <v>471</v>
      </c>
      <c r="K11" s="10">
        <v>459</v>
      </c>
      <c r="L11" s="10">
        <v>386</v>
      </c>
      <c r="M11" s="10">
        <v>572</v>
      </c>
      <c r="N11" s="10">
        <v>566</v>
      </c>
      <c r="O11" s="22">
        <f t="shared" ref="O11:O13" si="0">B11*12</f>
        <v>5400</v>
      </c>
      <c r="P11" s="22">
        <f t="shared" ref="P11:P12" si="1">SUM(C11:N11)</f>
        <v>5914</v>
      </c>
      <c r="Q11" s="11">
        <f t="shared" ref="Q11:Q13" si="2">P11/O11-100%</f>
        <v>9.5185185185185262E-2</v>
      </c>
    </row>
    <row r="12" spans="1:17" ht="20.100000000000001" customHeight="1" thickBot="1" x14ac:dyDescent="0.3">
      <c r="A12" s="9" t="s">
        <v>19</v>
      </c>
      <c r="B12" s="15">
        <v>1450</v>
      </c>
      <c r="C12" s="15">
        <v>1700</v>
      </c>
      <c r="D12" s="15">
        <v>1476</v>
      </c>
      <c r="E12" s="15">
        <v>1855</v>
      </c>
      <c r="F12" s="10">
        <v>2057</v>
      </c>
      <c r="G12" s="10">
        <v>1753</v>
      </c>
      <c r="H12" s="15">
        <v>2095</v>
      </c>
      <c r="I12" s="15">
        <v>1799</v>
      </c>
      <c r="J12" s="15">
        <v>1747</v>
      </c>
      <c r="K12" s="15">
        <v>1754</v>
      </c>
      <c r="L12" s="15">
        <v>1822</v>
      </c>
      <c r="M12" s="15">
        <v>1764</v>
      </c>
      <c r="N12" s="10">
        <v>1786</v>
      </c>
      <c r="O12" s="22">
        <f t="shared" si="0"/>
        <v>17400</v>
      </c>
      <c r="P12" s="22">
        <f t="shared" si="1"/>
        <v>21608</v>
      </c>
      <c r="Q12" s="11">
        <f t="shared" si="2"/>
        <v>0.24183908045977009</v>
      </c>
    </row>
    <row r="13" spans="1:17" ht="20.100000000000001" customHeight="1" thickBot="1" x14ac:dyDescent="0.3">
      <c r="A13" s="9" t="s">
        <v>13</v>
      </c>
      <c r="B13" s="15">
        <v>2350</v>
      </c>
      <c r="C13" s="15">
        <f t="shared" ref="C13:N13" si="3">SUM(C10:C12)</f>
        <v>2397</v>
      </c>
      <c r="D13" s="15">
        <f t="shared" si="3"/>
        <v>2275</v>
      </c>
      <c r="E13" s="15">
        <f t="shared" si="3"/>
        <v>2731</v>
      </c>
      <c r="F13" s="15">
        <f t="shared" si="3"/>
        <v>2850</v>
      </c>
      <c r="G13" s="15">
        <f t="shared" si="3"/>
        <v>2650</v>
      </c>
      <c r="H13" s="15">
        <f t="shared" si="3"/>
        <v>3070</v>
      </c>
      <c r="I13" s="15">
        <f t="shared" si="3"/>
        <v>2635</v>
      </c>
      <c r="J13" s="15">
        <f t="shared" si="3"/>
        <v>2702</v>
      </c>
      <c r="K13" s="15">
        <f t="shared" si="3"/>
        <v>2667</v>
      </c>
      <c r="L13" s="15">
        <f t="shared" si="3"/>
        <v>2619</v>
      </c>
      <c r="M13" s="15">
        <f t="shared" si="3"/>
        <v>2887</v>
      </c>
      <c r="N13" s="15">
        <f t="shared" si="3"/>
        <v>2849</v>
      </c>
      <c r="O13" s="22">
        <f t="shared" si="0"/>
        <v>28200</v>
      </c>
      <c r="P13" s="22">
        <f>SUM(C13:N13)</f>
        <v>32332</v>
      </c>
      <c r="Q13" s="11">
        <f t="shared" si="2"/>
        <v>0.14652482269503553</v>
      </c>
    </row>
    <row r="14" spans="1:17" ht="20.100000000000001" customHeight="1" x14ac:dyDescent="0.25">
      <c r="A14" s="23"/>
    </row>
    <row r="15" spans="1:17" ht="20.100000000000001" customHeight="1" thickBot="1" x14ac:dyDescent="0.3">
      <c r="A15" s="24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0.100000000000001" customHeight="1" thickBot="1" x14ac:dyDescent="0.3">
      <c r="A16" s="20"/>
      <c r="B16" s="7" t="s">
        <v>54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11</v>
      </c>
      <c r="N16" s="1" t="s">
        <v>12</v>
      </c>
      <c r="O16" s="4" t="s">
        <v>13</v>
      </c>
      <c r="P16" s="5"/>
      <c r="Q16" s="6"/>
    </row>
    <row r="17" spans="1:17" ht="25.5" customHeight="1" thickBot="1" x14ac:dyDescent="0.3">
      <c r="A17" s="21"/>
      <c r="B17" s="8"/>
      <c r="C17" s="2" t="s">
        <v>15</v>
      </c>
      <c r="D17" s="2" t="s">
        <v>15</v>
      </c>
      <c r="E17" s="2" t="s">
        <v>15</v>
      </c>
      <c r="F17" s="2" t="s">
        <v>15</v>
      </c>
      <c r="G17" s="2" t="s">
        <v>15</v>
      </c>
      <c r="H17" s="2" t="s">
        <v>15</v>
      </c>
      <c r="I17" s="2" t="s">
        <v>15</v>
      </c>
      <c r="J17" s="2" t="s">
        <v>15</v>
      </c>
      <c r="K17" s="2" t="s">
        <v>15</v>
      </c>
      <c r="L17" s="2" t="s">
        <v>15</v>
      </c>
      <c r="M17" s="2" t="s">
        <v>15</v>
      </c>
      <c r="N17" s="2" t="s">
        <v>15</v>
      </c>
      <c r="O17" s="2" t="s">
        <v>14</v>
      </c>
      <c r="P17" s="2" t="s">
        <v>15</v>
      </c>
      <c r="Q17" s="2" t="s">
        <v>16</v>
      </c>
    </row>
    <row r="18" spans="1:17" ht="20.100000000000001" customHeight="1" thickBot="1" x14ac:dyDescent="0.3">
      <c r="A18" s="9" t="s">
        <v>17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</row>
    <row r="19" spans="1:17" ht="20.100000000000001" customHeight="1" thickBot="1" x14ac:dyDescent="0.3">
      <c r="A19" s="9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spans="1:17" ht="20.100000000000001" customHeight="1" thickBot="1" x14ac:dyDescent="0.3">
      <c r="A20" s="9" t="s">
        <v>19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</row>
    <row r="21" spans="1:17" ht="20.100000000000001" customHeight="1" thickBot="1" x14ac:dyDescent="0.3">
      <c r="A21" s="9" t="s">
        <v>13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ht="20.100000000000001" customHeight="1" x14ac:dyDescent="0.25">
      <c r="A22" s="23"/>
    </row>
    <row r="23" spans="1:17" ht="20.100000000000001" customHeight="1" thickBot="1" x14ac:dyDescent="0.3">
      <c r="A23" s="24" t="s">
        <v>21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20.100000000000001" customHeight="1" thickBot="1" x14ac:dyDescent="0.3">
      <c r="A24" s="20"/>
      <c r="B24" s="7" t="s">
        <v>54</v>
      </c>
      <c r="C24" s="1" t="s">
        <v>1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  <c r="J24" s="1" t="s">
        <v>8</v>
      </c>
      <c r="K24" s="1" t="s">
        <v>9</v>
      </c>
      <c r="L24" s="1" t="s">
        <v>10</v>
      </c>
      <c r="M24" s="1" t="s">
        <v>11</v>
      </c>
      <c r="N24" s="1" t="s">
        <v>12</v>
      </c>
      <c r="O24" s="4" t="s">
        <v>13</v>
      </c>
      <c r="P24" s="5"/>
      <c r="Q24" s="6"/>
    </row>
    <row r="25" spans="1:17" ht="27.75" customHeight="1" thickBot="1" x14ac:dyDescent="0.3">
      <c r="A25" s="21"/>
      <c r="B25" s="8"/>
      <c r="C25" s="2" t="s">
        <v>15</v>
      </c>
      <c r="D25" s="2" t="s">
        <v>15</v>
      </c>
      <c r="E25" s="2" t="s">
        <v>15</v>
      </c>
      <c r="F25" s="2" t="s">
        <v>15</v>
      </c>
      <c r="G25" s="2" t="s">
        <v>15</v>
      </c>
      <c r="H25" s="2" t="s">
        <v>15</v>
      </c>
      <c r="I25" s="2" t="s">
        <v>15</v>
      </c>
      <c r="J25" s="2" t="s">
        <v>15</v>
      </c>
      <c r="K25" s="2" t="s">
        <v>15</v>
      </c>
      <c r="L25" s="2" t="s">
        <v>15</v>
      </c>
      <c r="M25" s="2" t="s">
        <v>15</v>
      </c>
      <c r="N25" s="2" t="s">
        <v>15</v>
      </c>
      <c r="O25" s="2" t="s">
        <v>14</v>
      </c>
      <c r="P25" s="2" t="s">
        <v>15</v>
      </c>
      <c r="Q25" s="2" t="s">
        <v>16</v>
      </c>
    </row>
    <row r="26" spans="1:17" ht="20.100000000000001" customHeight="1" thickBot="1" x14ac:dyDescent="0.3">
      <c r="A26" s="9" t="s">
        <v>22</v>
      </c>
      <c r="B26" s="15">
        <v>1350</v>
      </c>
      <c r="C26" s="15">
        <v>1223</v>
      </c>
      <c r="D26" s="10">
        <v>1500</v>
      </c>
      <c r="E26" s="15">
        <v>1652</v>
      </c>
      <c r="F26" s="10">
        <v>1130</v>
      </c>
      <c r="G26" s="10">
        <v>1599</v>
      </c>
      <c r="H26" s="10">
        <v>1480</v>
      </c>
      <c r="I26" s="10">
        <v>1800</v>
      </c>
      <c r="J26" s="10">
        <v>2018</v>
      </c>
      <c r="K26" s="15">
        <v>1942</v>
      </c>
      <c r="L26" s="15">
        <v>1621</v>
      </c>
      <c r="M26" s="15">
        <v>1882</v>
      </c>
      <c r="N26" s="10">
        <v>1823</v>
      </c>
      <c r="O26" s="22">
        <f>B26*12</f>
        <v>16200</v>
      </c>
      <c r="P26" s="22">
        <f>SUM(C26:N26)</f>
        <v>19670</v>
      </c>
      <c r="Q26" s="11">
        <f>P26/O26-100%</f>
        <v>0.21419753086419746</v>
      </c>
    </row>
    <row r="27" spans="1:17" ht="20.100000000000001" customHeight="1" thickBot="1" x14ac:dyDescent="0.3">
      <c r="A27" s="9" t="s">
        <v>23</v>
      </c>
      <c r="B27" s="15">
        <v>380</v>
      </c>
      <c r="C27" s="15">
        <v>357</v>
      </c>
      <c r="D27" s="15">
        <v>336</v>
      </c>
      <c r="E27" s="10">
        <v>278</v>
      </c>
      <c r="F27" s="10">
        <v>315</v>
      </c>
      <c r="G27" s="10">
        <v>369</v>
      </c>
      <c r="H27" s="10">
        <v>260</v>
      </c>
      <c r="I27" s="10">
        <v>204</v>
      </c>
      <c r="J27" s="10">
        <v>408</v>
      </c>
      <c r="K27" s="10">
        <v>330</v>
      </c>
      <c r="L27" s="10">
        <v>301</v>
      </c>
      <c r="M27" s="10">
        <v>328</v>
      </c>
      <c r="N27" s="10">
        <v>212</v>
      </c>
      <c r="O27" s="22">
        <f t="shared" ref="O27:O28" si="4">B27*12</f>
        <v>4560</v>
      </c>
      <c r="P27" s="22">
        <f t="shared" ref="P27:P28" si="5">SUM(C27:N27)</f>
        <v>3698</v>
      </c>
      <c r="Q27" s="11">
        <f t="shared" ref="Q27:Q28" si="6">P27/O27-100%</f>
        <v>-0.18903508771929822</v>
      </c>
    </row>
    <row r="28" spans="1:17" ht="20.100000000000001" customHeight="1" thickBot="1" x14ac:dyDescent="0.3">
      <c r="A28" s="9" t="s">
        <v>13</v>
      </c>
      <c r="B28" s="15">
        <f>B26+B27</f>
        <v>1730</v>
      </c>
      <c r="C28" s="15">
        <f t="shared" ref="C28:N28" si="7">C26+C27</f>
        <v>1580</v>
      </c>
      <c r="D28" s="15">
        <f t="shared" si="7"/>
        <v>1836</v>
      </c>
      <c r="E28" s="15">
        <f t="shared" si="7"/>
        <v>1930</v>
      </c>
      <c r="F28" s="15">
        <f t="shared" si="7"/>
        <v>1445</v>
      </c>
      <c r="G28" s="15">
        <f t="shared" si="7"/>
        <v>1968</v>
      </c>
      <c r="H28" s="15">
        <f t="shared" si="7"/>
        <v>1740</v>
      </c>
      <c r="I28" s="15">
        <f t="shared" si="7"/>
        <v>2004</v>
      </c>
      <c r="J28" s="15">
        <f t="shared" si="7"/>
        <v>2426</v>
      </c>
      <c r="K28" s="15">
        <f t="shared" si="7"/>
        <v>2272</v>
      </c>
      <c r="L28" s="15">
        <f t="shared" si="7"/>
        <v>1922</v>
      </c>
      <c r="M28" s="15">
        <f t="shared" si="7"/>
        <v>2210</v>
      </c>
      <c r="N28" s="15">
        <f t="shared" si="7"/>
        <v>2035</v>
      </c>
      <c r="O28" s="22">
        <f t="shared" si="4"/>
        <v>20760</v>
      </c>
      <c r="P28" s="22">
        <f t="shared" si="5"/>
        <v>23368</v>
      </c>
      <c r="Q28" s="11">
        <f t="shared" si="6"/>
        <v>0.1256262042389209</v>
      </c>
    </row>
    <row r="29" spans="1:17" ht="20.100000000000001" customHeight="1" x14ac:dyDescent="0.25">
      <c r="A29" s="23"/>
    </row>
    <row r="30" spans="1:17" ht="20.100000000000001" customHeight="1" thickBot="1" x14ac:dyDescent="0.3">
      <c r="A30" s="24" t="s">
        <v>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20.100000000000001" customHeight="1" thickBot="1" x14ac:dyDescent="0.3">
      <c r="A31" s="20"/>
      <c r="B31" s="7" t="s">
        <v>54</v>
      </c>
      <c r="C31" s="1" t="s">
        <v>1</v>
      </c>
      <c r="D31" s="1" t="s">
        <v>2</v>
      </c>
      <c r="E31" s="1" t="s">
        <v>3</v>
      </c>
      <c r="F31" s="1" t="s">
        <v>4</v>
      </c>
      <c r="G31" s="1" t="s">
        <v>5</v>
      </c>
      <c r="H31" s="1" t="s">
        <v>6</v>
      </c>
      <c r="I31" s="1" t="s">
        <v>7</v>
      </c>
      <c r="J31" s="1" t="s">
        <v>8</v>
      </c>
      <c r="K31" s="1" t="s">
        <v>9</v>
      </c>
      <c r="L31" s="1" t="s">
        <v>10</v>
      </c>
      <c r="M31" s="1" t="s">
        <v>11</v>
      </c>
      <c r="N31" s="1" t="s">
        <v>12</v>
      </c>
      <c r="O31" s="4" t="s">
        <v>13</v>
      </c>
      <c r="P31" s="5"/>
      <c r="Q31" s="6"/>
    </row>
    <row r="32" spans="1:17" ht="27" customHeight="1" thickBot="1" x14ac:dyDescent="0.3">
      <c r="A32" s="21"/>
      <c r="B32" s="8"/>
      <c r="C32" s="2" t="s">
        <v>15</v>
      </c>
      <c r="D32" s="2" t="s">
        <v>15</v>
      </c>
      <c r="E32" s="2" t="s">
        <v>15</v>
      </c>
      <c r="F32" s="2" t="s">
        <v>15</v>
      </c>
      <c r="G32" s="2" t="s">
        <v>15</v>
      </c>
      <c r="H32" s="2" t="s">
        <v>15</v>
      </c>
      <c r="I32" s="2" t="s">
        <v>15</v>
      </c>
      <c r="J32" s="2" t="s">
        <v>15</v>
      </c>
      <c r="K32" s="2" t="s">
        <v>15</v>
      </c>
      <c r="L32" s="2" t="s">
        <v>15</v>
      </c>
      <c r="M32" s="2" t="s">
        <v>15</v>
      </c>
      <c r="N32" s="2" t="s">
        <v>15</v>
      </c>
      <c r="O32" s="2" t="s">
        <v>14</v>
      </c>
      <c r="P32" s="2" t="s">
        <v>15</v>
      </c>
      <c r="Q32" s="2" t="s">
        <v>16</v>
      </c>
    </row>
    <row r="33" spans="1:17" ht="20.100000000000001" customHeight="1" thickBot="1" x14ac:dyDescent="0.3">
      <c r="A33" s="9" t="s">
        <v>22</v>
      </c>
      <c r="B33" s="10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1:17" ht="18.75" customHeight="1" thickBot="1" x14ac:dyDescent="0.3">
      <c r="A34" s="9" t="s">
        <v>23</v>
      </c>
      <c r="B34" s="10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</row>
    <row r="35" spans="1:17" ht="20.100000000000001" customHeight="1" thickBot="1" x14ac:dyDescent="0.3">
      <c r="A35" s="9" t="s">
        <v>13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1:17" ht="20.100000000000001" customHeight="1" x14ac:dyDescent="0.25">
      <c r="A36" s="23"/>
    </row>
    <row r="37" spans="1:17" ht="20.100000000000001" customHeight="1" thickBot="1" x14ac:dyDescent="0.3">
      <c r="A37" s="24" t="s">
        <v>25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20.100000000000001" customHeight="1" thickBot="1" x14ac:dyDescent="0.3">
      <c r="A38" s="20"/>
      <c r="B38" s="7" t="s">
        <v>54</v>
      </c>
      <c r="C38" s="1" t="s">
        <v>1</v>
      </c>
      <c r="D38" s="1" t="s">
        <v>2</v>
      </c>
      <c r="E38" s="1" t="s">
        <v>3</v>
      </c>
      <c r="F38" s="1" t="s">
        <v>4</v>
      </c>
      <c r="G38" s="1" t="s">
        <v>5</v>
      </c>
      <c r="H38" s="1" t="s">
        <v>6</v>
      </c>
      <c r="I38" s="1" t="s">
        <v>7</v>
      </c>
      <c r="J38" s="1" t="s">
        <v>8</v>
      </c>
      <c r="K38" s="1" t="s">
        <v>9</v>
      </c>
      <c r="L38" s="1" t="s">
        <v>10</v>
      </c>
      <c r="M38" s="1" t="s">
        <v>11</v>
      </c>
      <c r="N38" s="1" t="s">
        <v>12</v>
      </c>
      <c r="O38" s="4" t="s">
        <v>13</v>
      </c>
      <c r="P38" s="5"/>
      <c r="Q38" s="6"/>
    </row>
    <row r="39" spans="1:17" ht="25.5" customHeight="1" thickBot="1" x14ac:dyDescent="0.3">
      <c r="A39" s="21"/>
      <c r="B39" s="8"/>
      <c r="C39" s="2" t="s">
        <v>15</v>
      </c>
      <c r="D39" s="2" t="s">
        <v>15</v>
      </c>
      <c r="E39" s="2" t="s">
        <v>15</v>
      </c>
      <c r="F39" s="2" t="s">
        <v>15</v>
      </c>
      <c r="G39" s="2" t="s">
        <v>15</v>
      </c>
      <c r="H39" s="2" t="s">
        <v>15</v>
      </c>
      <c r="I39" s="2" t="s">
        <v>15</v>
      </c>
      <c r="J39" s="2" t="s">
        <v>15</v>
      </c>
      <c r="K39" s="2" t="s">
        <v>15</v>
      </c>
      <c r="L39" s="2" t="s">
        <v>15</v>
      </c>
      <c r="M39" s="2" t="s">
        <v>15</v>
      </c>
      <c r="N39" s="2" t="s">
        <v>15</v>
      </c>
      <c r="O39" s="2" t="s">
        <v>14</v>
      </c>
      <c r="P39" s="2" t="s">
        <v>15</v>
      </c>
      <c r="Q39" s="2" t="s">
        <v>16</v>
      </c>
    </row>
    <row r="40" spans="1:17" ht="20.100000000000001" customHeight="1" thickBot="1" x14ac:dyDescent="0.3">
      <c r="A40" s="9" t="s">
        <v>26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20.100000000000001" customHeight="1" thickBot="1" x14ac:dyDescent="0.3">
      <c r="A41" s="9" t="s">
        <v>13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20.100000000000001" customHeight="1" x14ac:dyDescent="0.25">
      <c r="A42" s="23"/>
    </row>
    <row r="43" spans="1:17" ht="20.100000000000001" customHeight="1" thickBot="1" x14ac:dyDescent="0.3">
      <c r="A43" s="24" t="s">
        <v>27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20.100000000000001" customHeight="1" thickBot="1" x14ac:dyDescent="0.3">
      <c r="A44" s="20"/>
      <c r="B44" s="7" t="s">
        <v>54</v>
      </c>
      <c r="C44" s="1" t="s">
        <v>1</v>
      </c>
      <c r="D44" s="1" t="s">
        <v>2</v>
      </c>
      <c r="E44" s="1" t="s">
        <v>3</v>
      </c>
      <c r="F44" s="1" t="s">
        <v>4</v>
      </c>
      <c r="G44" s="1" t="s">
        <v>5</v>
      </c>
      <c r="H44" s="1" t="s">
        <v>6</v>
      </c>
      <c r="I44" s="1" t="s">
        <v>7</v>
      </c>
      <c r="J44" s="1" t="s">
        <v>8</v>
      </c>
      <c r="K44" s="1" t="s">
        <v>9</v>
      </c>
      <c r="L44" s="1" t="s">
        <v>10</v>
      </c>
      <c r="M44" s="1" t="s">
        <v>11</v>
      </c>
      <c r="N44" s="1" t="s">
        <v>12</v>
      </c>
      <c r="O44" s="4" t="s">
        <v>13</v>
      </c>
      <c r="P44" s="5"/>
      <c r="Q44" s="6"/>
    </row>
    <row r="45" spans="1:17" ht="30.75" customHeight="1" thickBot="1" x14ac:dyDescent="0.3">
      <c r="A45" s="21"/>
      <c r="B45" s="8"/>
      <c r="C45" s="2" t="s">
        <v>15</v>
      </c>
      <c r="D45" s="2" t="s">
        <v>15</v>
      </c>
      <c r="E45" s="2" t="s">
        <v>15</v>
      </c>
      <c r="F45" s="2" t="s">
        <v>15</v>
      </c>
      <c r="G45" s="2" t="s">
        <v>15</v>
      </c>
      <c r="H45" s="2" t="s">
        <v>15</v>
      </c>
      <c r="I45" s="2" t="s">
        <v>15</v>
      </c>
      <c r="J45" s="2" t="s">
        <v>15</v>
      </c>
      <c r="K45" s="2" t="s">
        <v>15</v>
      </c>
      <c r="L45" s="2" t="s">
        <v>15</v>
      </c>
      <c r="M45" s="2" t="s">
        <v>15</v>
      </c>
      <c r="N45" s="2" t="s">
        <v>15</v>
      </c>
      <c r="O45" s="2" t="s">
        <v>14</v>
      </c>
      <c r="P45" s="2" t="s">
        <v>15</v>
      </c>
      <c r="Q45" s="2" t="s">
        <v>16</v>
      </c>
    </row>
    <row r="46" spans="1:17" ht="20.100000000000001" customHeight="1" thickBot="1" x14ac:dyDescent="0.3">
      <c r="A46" s="9" t="s">
        <v>28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</row>
    <row r="47" spans="1:17" ht="20.100000000000001" customHeight="1" thickBot="1" x14ac:dyDescent="0.3">
      <c r="A47" s="9" t="s">
        <v>13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17" ht="20.100000000000001" customHeight="1" x14ac:dyDescent="0.25">
      <c r="A48" s="23"/>
    </row>
    <row r="49" spans="1:17" ht="20.100000000000001" customHeight="1" thickBot="1" x14ac:dyDescent="0.3">
      <c r="A49" s="24" t="s">
        <v>29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20.100000000000001" customHeight="1" thickBot="1" x14ac:dyDescent="0.3">
      <c r="A50" s="20"/>
      <c r="B50" s="7" t="s">
        <v>54</v>
      </c>
      <c r="C50" s="1" t="s">
        <v>1</v>
      </c>
      <c r="D50" s="1" t="s">
        <v>2</v>
      </c>
      <c r="E50" s="1" t="s">
        <v>3</v>
      </c>
      <c r="F50" s="1" t="s">
        <v>4</v>
      </c>
      <c r="G50" s="1" t="s">
        <v>5</v>
      </c>
      <c r="H50" s="1" t="s">
        <v>6</v>
      </c>
      <c r="I50" s="1" t="s">
        <v>7</v>
      </c>
      <c r="J50" s="1" t="s">
        <v>8</v>
      </c>
      <c r="K50" s="1" t="s">
        <v>9</v>
      </c>
      <c r="L50" s="1" t="s">
        <v>10</v>
      </c>
      <c r="M50" s="1" t="s">
        <v>11</v>
      </c>
      <c r="N50" s="1" t="s">
        <v>12</v>
      </c>
      <c r="O50" s="4" t="s">
        <v>13</v>
      </c>
      <c r="P50" s="5"/>
      <c r="Q50" s="6"/>
    </row>
    <row r="51" spans="1:17" ht="25.5" customHeight="1" thickBot="1" x14ac:dyDescent="0.3">
      <c r="A51" s="21"/>
      <c r="B51" s="8"/>
      <c r="C51" s="2" t="s">
        <v>15</v>
      </c>
      <c r="D51" s="2" t="s">
        <v>15</v>
      </c>
      <c r="E51" s="2" t="s">
        <v>15</v>
      </c>
      <c r="F51" s="2" t="s">
        <v>15</v>
      </c>
      <c r="G51" s="2" t="s">
        <v>15</v>
      </c>
      <c r="H51" s="2" t="s">
        <v>15</v>
      </c>
      <c r="I51" s="2" t="s">
        <v>15</v>
      </c>
      <c r="J51" s="2" t="s">
        <v>15</v>
      </c>
      <c r="K51" s="2" t="s">
        <v>15</v>
      </c>
      <c r="L51" s="2" t="s">
        <v>15</v>
      </c>
      <c r="M51" s="2" t="s">
        <v>15</v>
      </c>
      <c r="N51" s="2" t="s">
        <v>15</v>
      </c>
      <c r="O51" s="2" t="s">
        <v>14</v>
      </c>
      <c r="P51" s="2" t="s">
        <v>15</v>
      </c>
      <c r="Q51" s="2" t="s">
        <v>16</v>
      </c>
    </row>
    <row r="52" spans="1:17" ht="20.100000000000001" customHeight="1" thickBot="1" x14ac:dyDescent="0.3">
      <c r="A52" s="9" t="s">
        <v>17</v>
      </c>
      <c r="B52" s="10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</row>
    <row r="53" spans="1:17" ht="20.100000000000001" customHeight="1" thickBot="1" x14ac:dyDescent="0.3">
      <c r="A53" s="9" t="s">
        <v>18</v>
      </c>
      <c r="B53" s="10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</row>
    <row r="54" spans="1:17" ht="20.100000000000001" customHeight="1" thickBot="1" x14ac:dyDescent="0.3">
      <c r="A54" s="9" t="s">
        <v>13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</row>
    <row r="55" spans="1:17" ht="20.100000000000001" customHeight="1" x14ac:dyDescent="0.25">
      <c r="A55" s="23"/>
    </row>
    <row r="56" spans="1:17" ht="20.100000000000001" customHeight="1" thickBot="1" x14ac:dyDescent="0.3">
      <c r="A56" s="24" t="s">
        <v>30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20.100000000000001" customHeight="1" thickBot="1" x14ac:dyDescent="0.3">
      <c r="A57" s="20"/>
      <c r="B57" s="7" t="s">
        <v>54</v>
      </c>
      <c r="C57" s="1" t="s">
        <v>1</v>
      </c>
      <c r="D57" s="1" t="s">
        <v>2</v>
      </c>
      <c r="E57" s="1" t="s">
        <v>3</v>
      </c>
      <c r="F57" s="1" t="s">
        <v>4</v>
      </c>
      <c r="G57" s="1" t="s">
        <v>5</v>
      </c>
      <c r="H57" s="1" t="s">
        <v>6</v>
      </c>
      <c r="I57" s="1" t="s">
        <v>7</v>
      </c>
      <c r="J57" s="1" t="s">
        <v>8</v>
      </c>
      <c r="K57" s="1" t="s">
        <v>9</v>
      </c>
      <c r="L57" s="1" t="s">
        <v>10</v>
      </c>
      <c r="M57" s="1" t="s">
        <v>11</v>
      </c>
      <c r="N57" s="1" t="s">
        <v>12</v>
      </c>
      <c r="O57" s="4" t="s">
        <v>13</v>
      </c>
      <c r="P57" s="5"/>
      <c r="Q57" s="6"/>
    </row>
    <row r="58" spans="1:17" ht="25.5" customHeight="1" thickBot="1" x14ac:dyDescent="0.3">
      <c r="A58" s="21"/>
      <c r="B58" s="8"/>
      <c r="C58" s="2" t="s">
        <v>15</v>
      </c>
      <c r="D58" s="2" t="s">
        <v>15</v>
      </c>
      <c r="E58" s="2" t="s">
        <v>15</v>
      </c>
      <c r="F58" s="2" t="s">
        <v>15</v>
      </c>
      <c r="G58" s="2" t="s">
        <v>15</v>
      </c>
      <c r="H58" s="2" t="s">
        <v>15</v>
      </c>
      <c r="I58" s="2" t="s">
        <v>15</v>
      </c>
      <c r="J58" s="2" t="s">
        <v>15</v>
      </c>
      <c r="K58" s="2" t="s">
        <v>15</v>
      </c>
      <c r="L58" s="2" t="s">
        <v>15</v>
      </c>
      <c r="M58" s="2" t="s">
        <v>15</v>
      </c>
      <c r="N58" s="2" t="s">
        <v>15</v>
      </c>
      <c r="O58" s="2" t="s">
        <v>14</v>
      </c>
      <c r="P58" s="2" t="s">
        <v>15</v>
      </c>
      <c r="Q58" s="2" t="s">
        <v>16</v>
      </c>
    </row>
    <row r="59" spans="1:17" ht="24.75" customHeight="1" thickBot="1" x14ac:dyDescent="0.3">
      <c r="A59" s="9" t="s">
        <v>31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2">
        <v>0</v>
      </c>
      <c r="P59" s="2">
        <v>0</v>
      </c>
      <c r="Q59" s="13">
        <v>0</v>
      </c>
    </row>
    <row r="60" spans="1:17" ht="32.25" customHeight="1" thickBot="1" x14ac:dyDescent="0.3">
      <c r="A60" s="9" t="s">
        <v>32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2">
        <v>0</v>
      </c>
      <c r="P60" s="2">
        <v>0</v>
      </c>
      <c r="Q60" s="13">
        <v>0</v>
      </c>
    </row>
    <row r="61" spans="1:17" ht="24.75" customHeight="1" thickBot="1" x14ac:dyDescent="0.3">
      <c r="A61" s="9" t="s">
        <v>33</v>
      </c>
      <c r="B61" s="10">
        <v>860</v>
      </c>
      <c r="C61" s="10">
        <v>544</v>
      </c>
      <c r="D61" s="10">
        <v>942</v>
      </c>
      <c r="E61" s="10">
        <v>857</v>
      </c>
      <c r="F61" s="10">
        <v>733</v>
      </c>
      <c r="G61" s="10">
        <v>643</v>
      </c>
      <c r="H61" s="10">
        <v>848</v>
      </c>
      <c r="I61" s="10">
        <v>740</v>
      </c>
      <c r="J61" s="10">
        <v>800</v>
      </c>
      <c r="K61" s="10">
        <v>716</v>
      </c>
      <c r="L61" s="10">
        <v>865</v>
      </c>
      <c r="M61" s="10">
        <v>722</v>
      </c>
      <c r="N61" s="10">
        <v>561</v>
      </c>
      <c r="O61" s="2">
        <f>B61*12</f>
        <v>10320</v>
      </c>
      <c r="P61" s="2">
        <f>SUM(C61:N61)</f>
        <v>8971</v>
      </c>
      <c r="Q61" s="11">
        <f t="shared" ref="Q61:Q66" si="8">P61/O61-100%</f>
        <v>-0.13071705426356595</v>
      </c>
    </row>
    <row r="62" spans="1:17" ht="24.75" customHeight="1" thickBot="1" x14ac:dyDescent="0.3">
      <c r="A62" s="9" t="s">
        <v>34</v>
      </c>
      <c r="B62" s="10">
        <v>545</v>
      </c>
      <c r="C62" s="10">
        <v>465</v>
      </c>
      <c r="D62" s="10">
        <v>492</v>
      </c>
      <c r="E62" s="10">
        <v>514</v>
      </c>
      <c r="F62" s="10">
        <v>457</v>
      </c>
      <c r="G62" s="10">
        <v>563</v>
      </c>
      <c r="H62" s="10">
        <v>785</v>
      </c>
      <c r="I62" s="10">
        <v>516</v>
      </c>
      <c r="J62" s="10">
        <v>577</v>
      </c>
      <c r="K62" s="10">
        <v>727</v>
      </c>
      <c r="L62" s="10">
        <v>721</v>
      </c>
      <c r="M62" s="10">
        <v>702</v>
      </c>
      <c r="N62" s="10">
        <v>664</v>
      </c>
      <c r="O62" s="2">
        <f t="shared" ref="O62:O70" si="9">B62*12</f>
        <v>6540</v>
      </c>
      <c r="P62" s="2">
        <f t="shared" ref="P62:P70" si="10">SUM(C62:N62)</f>
        <v>7183</v>
      </c>
      <c r="Q62" s="11">
        <f t="shared" si="8"/>
        <v>9.8318042813455575E-2</v>
      </c>
    </row>
    <row r="63" spans="1:17" ht="24.75" customHeight="1" thickBot="1" x14ac:dyDescent="0.3">
      <c r="A63" s="9" t="s">
        <v>35</v>
      </c>
      <c r="B63" s="10">
        <v>50</v>
      </c>
      <c r="C63" s="10">
        <v>27</v>
      </c>
      <c r="D63" s="10">
        <v>49</v>
      </c>
      <c r="E63" s="10">
        <v>51</v>
      </c>
      <c r="F63" s="10">
        <v>70</v>
      </c>
      <c r="G63" s="10">
        <v>105</v>
      </c>
      <c r="H63" s="10">
        <v>274</v>
      </c>
      <c r="I63" s="10">
        <v>92</v>
      </c>
      <c r="J63" s="10">
        <v>405</v>
      </c>
      <c r="K63" s="10">
        <v>184</v>
      </c>
      <c r="L63" s="10">
        <v>332</v>
      </c>
      <c r="M63" s="10">
        <v>242</v>
      </c>
      <c r="N63" s="10">
        <v>290</v>
      </c>
      <c r="O63" s="2">
        <f t="shared" si="9"/>
        <v>600</v>
      </c>
      <c r="P63" s="2">
        <f t="shared" si="10"/>
        <v>2121</v>
      </c>
      <c r="Q63" s="11">
        <f t="shared" si="8"/>
        <v>2.5350000000000001</v>
      </c>
    </row>
    <row r="64" spans="1:17" ht="24.75" customHeight="1" thickBot="1" x14ac:dyDescent="0.3">
      <c r="A64" s="9" t="s">
        <v>36</v>
      </c>
      <c r="B64" s="10">
        <v>650</v>
      </c>
      <c r="C64" s="10">
        <v>465</v>
      </c>
      <c r="D64" s="10">
        <v>216</v>
      </c>
      <c r="E64" s="10">
        <v>360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15</v>
      </c>
      <c r="L64" s="10">
        <v>392</v>
      </c>
      <c r="M64" s="10">
        <v>335</v>
      </c>
      <c r="N64" s="10">
        <v>440</v>
      </c>
      <c r="O64" s="2">
        <f t="shared" si="9"/>
        <v>7800</v>
      </c>
      <c r="P64" s="2">
        <f t="shared" si="10"/>
        <v>2223</v>
      </c>
      <c r="Q64" s="11">
        <f t="shared" si="8"/>
        <v>-0.71500000000000008</v>
      </c>
    </row>
    <row r="65" spans="1:17" ht="24.75" customHeight="1" thickBot="1" x14ac:dyDescent="0.3">
      <c r="A65" s="9" t="s">
        <v>37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2">
        <f t="shared" si="9"/>
        <v>0</v>
      </c>
      <c r="P65" s="2">
        <f t="shared" si="10"/>
        <v>0</v>
      </c>
      <c r="Q65" s="11">
        <v>0</v>
      </c>
    </row>
    <row r="66" spans="1:17" ht="24.75" customHeight="1" thickBot="1" x14ac:dyDescent="0.3">
      <c r="A66" s="9" t="s">
        <v>38</v>
      </c>
      <c r="B66" s="10">
        <v>400</v>
      </c>
      <c r="C66" s="10">
        <v>299</v>
      </c>
      <c r="D66" s="10">
        <v>334</v>
      </c>
      <c r="E66" s="10">
        <v>282</v>
      </c>
      <c r="F66" s="10">
        <v>340</v>
      </c>
      <c r="G66" s="10">
        <v>309</v>
      </c>
      <c r="H66" s="10">
        <v>319</v>
      </c>
      <c r="I66" s="10">
        <v>345</v>
      </c>
      <c r="J66" s="10">
        <v>301</v>
      </c>
      <c r="K66" s="10">
        <v>350</v>
      </c>
      <c r="L66" s="10">
        <v>373</v>
      </c>
      <c r="M66" s="10">
        <v>333</v>
      </c>
      <c r="N66" s="10">
        <v>254</v>
      </c>
      <c r="O66" s="2">
        <f t="shared" si="9"/>
        <v>4800</v>
      </c>
      <c r="P66" s="2">
        <f t="shared" si="10"/>
        <v>3839</v>
      </c>
      <c r="Q66" s="11">
        <f t="shared" si="8"/>
        <v>-0.20020833333333332</v>
      </c>
    </row>
    <row r="67" spans="1:17" ht="32.25" customHeight="1" thickBot="1" x14ac:dyDescent="0.3">
      <c r="A67" s="9" t="s">
        <v>39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2">
        <f t="shared" si="9"/>
        <v>0</v>
      </c>
      <c r="P67" s="2">
        <f t="shared" si="10"/>
        <v>0</v>
      </c>
      <c r="Q67" s="14">
        <v>0</v>
      </c>
    </row>
    <row r="68" spans="1:17" ht="24.75" customHeight="1" thickBot="1" x14ac:dyDescent="0.3">
      <c r="A68" s="9" t="s">
        <v>40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2">
        <f t="shared" si="9"/>
        <v>0</v>
      </c>
      <c r="P68" s="2">
        <f t="shared" si="10"/>
        <v>0</v>
      </c>
      <c r="Q68" s="13">
        <v>0</v>
      </c>
    </row>
    <row r="69" spans="1:17" ht="32.25" customHeight="1" thickBot="1" x14ac:dyDescent="0.3">
      <c r="A69" s="9" t="s">
        <v>41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2">
        <f t="shared" si="9"/>
        <v>0</v>
      </c>
      <c r="P69" s="2">
        <f t="shared" si="10"/>
        <v>0</v>
      </c>
      <c r="Q69" s="13">
        <v>0</v>
      </c>
    </row>
    <row r="70" spans="1:17" ht="32.25" customHeight="1" thickBot="1" x14ac:dyDescent="0.3">
      <c r="A70" s="9" t="s">
        <v>13</v>
      </c>
      <c r="B70" s="15">
        <v>2505</v>
      </c>
      <c r="C70" s="15">
        <f t="shared" ref="C70:N70" si="11">SUM(C59:C69)</f>
        <v>1800</v>
      </c>
      <c r="D70" s="15">
        <f t="shared" si="11"/>
        <v>2033</v>
      </c>
      <c r="E70" s="15">
        <f t="shared" si="11"/>
        <v>2064</v>
      </c>
      <c r="F70" s="15">
        <f t="shared" si="11"/>
        <v>1600</v>
      </c>
      <c r="G70" s="15">
        <f t="shared" si="11"/>
        <v>1620</v>
      </c>
      <c r="H70" s="15">
        <f t="shared" si="11"/>
        <v>2226</v>
      </c>
      <c r="I70" s="15">
        <f t="shared" si="11"/>
        <v>1693</v>
      </c>
      <c r="J70" s="15">
        <f t="shared" si="11"/>
        <v>2083</v>
      </c>
      <c r="K70" s="15">
        <f t="shared" si="11"/>
        <v>1992</v>
      </c>
      <c r="L70" s="15">
        <f t="shared" si="11"/>
        <v>2683</v>
      </c>
      <c r="M70" s="15">
        <f t="shared" si="11"/>
        <v>2334</v>
      </c>
      <c r="N70" s="15">
        <f t="shared" si="11"/>
        <v>2209</v>
      </c>
      <c r="O70" s="2">
        <f t="shared" si="9"/>
        <v>30060</v>
      </c>
      <c r="P70" s="2">
        <f t="shared" si="10"/>
        <v>24337</v>
      </c>
      <c r="Q70" s="11">
        <f t="shared" ref="Q70" si="12">P70/O70-100%</f>
        <v>-0.19038589487691282</v>
      </c>
    </row>
    <row r="71" spans="1:17" ht="20.100000000000001" customHeight="1" x14ac:dyDescent="0.25">
      <c r="A71" s="23"/>
    </row>
    <row r="72" spans="1:17" ht="20.100000000000001" customHeight="1" thickBot="1" x14ac:dyDescent="0.3">
      <c r="A72" s="24" t="s">
        <v>42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ht="20.100000000000001" customHeight="1" thickBot="1" x14ac:dyDescent="0.3">
      <c r="A73" s="20"/>
      <c r="B73" s="7" t="s">
        <v>54</v>
      </c>
      <c r="C73" s="1" t="s">
        <v>1</v>
      </c>
      <c r="D73" s="1" t="s">
        <v>2</v>
      </c>
      <c r="E73" s="1" t="s">
        <v>3</v>
      </c>
      <c r="F73" s="1" t="s">
        <v>4</v>
      </c>
      <c r="G73" s="1" t="s">
        <v>5</v>
      </c>
      <c r="H73" s="1" t="s">
        <v>6</v>
      </c>
      <c r="I73" s="1" t="s">
        <v>7</v>
      </c>
      <c r="J73" s="1" t="s">
        <v>8</v>
      </c>
      <c r="K73" s="1" t="s">
        <v>9</v>
      </c>
      <c r="L73" s="1" t="s">
        <v>10</v>
      </c>
      <c r="M73" s="1" t="s">
        <v>11</v>
      </c>
      <c r="N73" s="1" t="s">
        <v>12</v>
      </c>
      <c r="O73" s="4" t="s">
        <v>13</v>
      </c>
      <c r="P73" s="5"/>
      <c r="Q73" s="6"/>
    </row>
    <row r="74" spans="1:17" ht="24.75" customHeight="1" thickBot="1" x14ac:dyDescent="0.3">
      <c r="A74" s="21"/>
      <c r="B74" s="8"/>
      <c r="C74" s="2" t="s">
        <v>15</v>
      </c>
      <c r="D74" s="2" t="s">
        <v>15</v>
      </c>
      <c r="E74" s="2" t="s">
        <v>15</v>
      </c>
      <c r="F74" s="2" t="s">
        <v>15</v>
      </c>
      <c r="G74" s="2" t="s">
        <v>15</v>
      </c>
      <c r="H74" s="2" t="s">
        <v>15</v>
      </c>
      <c r="I74" s="2" t="s">
        <v>15</v>
      </c>
      <c r="J74" s="2" t="s">
        <v>15</v>
      </c>
      <c r="K74" s="2" t="s">
        <v>15</v>
      </c>
      <c r="L74" s="2" t="s">
        <v>15</v>
      </c>
      <c r="M74" s="2" t="s">
        <v>15</v>
      </c>
      <c r="N74" s="2" t="s">
        <v>15</v>
      </c>
      <c r="O74" s="2" t="s">
        <v>14</v>
      </c>
      <c r="P74" s="2" t="s">
        <v>15</v>
      </c>
      <c r="Q74" s="2" t="s">
        <v>16</v>
      </c>
    </row>
    <row r="75" spans="1:17" ht="31.5" customHeight="1" thickBot="1" x14ac:dyDescent="0.3">
      <c r="A75" s="9" t="s">
        <v>43</v>
      </c>
      <c r="B75" s="10">
        <v>620</v>
      </c>
      <c r="C75" s="10">
        <v>768</v>
      </c>
      <c r="D75" s="10">
        <v>735</v>
      </c>
      <c r="E75" s="10">
        <v>785</v>
      </c>
      <c r="F75" s="10">
        <v>771</v>
      </c>
      <c r="G75" s="10">
        <v>843</v>
      </c>
      <c r="H75" s="10">
        <v>850</v>
      </c>
      <c r="I75" s="10">
        <v>842</v>
      </c>
      <c r="J75" s="10">
        <v>917</v>
      </c>
      <c r="K75" s="10">
        <v>902</v>
      </c>
      <c r="L75" s="10">
        <v>873</v>
      </c>
      <c r="M75" s="10">
        <v>831</v>
      </c>
      <c r="N75" s="10">
        <v>830</v>
      </c>
      <c r="O75" s="2">
        <f>B75*12</f>
        <v>7440</v>
      </c>
      <c r="P75" s="2">
        <f>SUM(C75:N75)</f>
        <v>9947</v>
      </c>
      <c r="Q75" s="11">
        <f t="shared" ref="Q75:Q78" si="13">P75/O75-100%</f>
        <v>0.33696236559139781</v>
      </c>
    </row>
    <row r="76" spans="1:17" ht="31.5" customHeight="1" thickBot="1" x14ac:dyDescent="0.3">
      <c r="A76" s="9" t="s">
        <v>44</v>
      </c>
      <c r="B76" s="10">
        <v>450</v>
      </c>
      <c r="C76" s="10">
        <v>362</v>
      </c>
      <c r="D76" s="10">
        <v>481</v>
      </c>
      <c r="E76" s="10">
        <v>472</v>
      </c>
      <c r="F76" s="10">
        <v>443</v>
      </c>
      <c r="G76" s="10">
        <v>492</v>
      </c>
      <c r="H76" s="10">
        <v>584</v>
      </c>
      <c r="I76" s="10">
        <v>535</v>
      </c>
      <c r="J76" s="10">
        <v>613</v>
      </c>
      <c r="K76" s="10">
        <v>586</v>
      </c>
      <c r="L76" s="10">
        <v>565</v>
      </c>
      <c r="M76" s="10">
        <v>542</v>
      </c>
      <c r="N76" s="10">
        <v>577</v>
      </c>
      <c r="O76" s="2">
        <f t="shared" ref="O76:O78" si="14">B76*12</f>
        <v>5400</v>
      </c>
      <c r="P76" s="2">
        <f t="shared" ref="P76:P78" si="15">SUM(C76:N76)</f>
        <v>6252</v>
      </c>
      <c r="Q76" s="11">
        <f t="shared" si="13"/>
        <v>0.15777777777777779</v>
      </c>
    </row>
    <row r="77" spans="1:17" ht="31.5" customHeight="1" thickBot="1" x14ac:dyDescent="0.3">
      <c r="A77" s="9" t="s">
        <v>45</v>
      </c>
      <c r="B77" s="2">
        <f>B75+B76</f>
        <v>1070</v>
      </c>
      <c r="C77" s="2">
        <f t="shared" ref="C77:N77" si="16">C75+C76</f>
        <v>1130</v>
      </c>
      <c r="D77" s="2">
        <f t="shared" si="16"/>
        <v>1216</v>
      </c>
      <c r="E77" s="2">
        <f t="shared" si="16"/>
        <v>1257</v>
      </c>
      <c r="F77" s="2">
        <f t="shared" si="16"/>
        <v>1214</v>
      </c>
      <c r="G77" s="2">
        <f t="shared" si="16"/>
        <v>1335</v>
      </c>
      <c r="H77" s="2">
        <f t="shared" si="16"/>
        <v>1434</v>
      </c>
      <c r="I77" s="2">
        <f t="shared" si="16"/>
        <v>1377</v>
      </c>
      <c r="J77" s="2">
        <f t="shared" si="16"/>
        <v>1530</v>
      </c>
      <c r="K77" s="2">
        <f t="shared" si="16"/>
        <v>1488</v>
      </c>
      <c r="L77" s="2">
        <f t="shared" si="16"/>
        <v>1438</v>
      </c>
      <c r="M77" s="2">
        <f t="shared" si="16"/>
        <v>1373</v>
      </c>
      <c r="N77" s="2">
        <f t="shared" si="16"/>
        <v>1407</v>
      </c>
      <c r="O77" s="2">
        <f t="shared" si="14"/>
        <v>12840</v>
      </c>
      <c r="P77" s="2">
        <f t="shared" si="15"/>
        <v>16199</v>
      </c>
      <c r="Q77" s="11">
        <f t="shared" si="13"/>
        <v>0.26160436137071641</v>
      </c>
    </row>
    <row r="78" spans="1:17" ht="31.5" customHeight="1" thickBot="1" x14ac:dyDescent="0.3">
      <c r="A78" s="9" t="s">
        <v>46</v>
      </c>
      <c r="B78" s="10">
        <v>1600</v>
      </c>
      <c r="C78" s="10">
        <v>1466</v>
      </c>
      <c r="D78" s="10">
        <v>1579</v>
      </c>
      <c r="E78" s="3">
        <v>1926</v>
      </c>
      <c r="F78" s="10">
        <v>1784</v>
      </c>
      <c r="G78" s="10">
        <v>1898</v>
      </c>
      <c r="H78" s="10">
        <v>1890</v>
      </c>
      <c r="I78" s="10">
        <v>1726</v>
      </c>
      <c r="J78" s="10">
        <v>1709</v>
      </c>
      <c r="K78" s="10">
        <v>1694</v>
      </c>
      <c r="L78" s="10">
        <v>1291</v>
      </c>
      <c r="M78" s="10">
        <v>1923</v>
      </c>
      <c r="N78" s="10">
        <v>1675</v>
      </c>
      <c r="O78" s="2">
        <f t="shared" si="14"/>
        <v>19200</v>
      </c>
      <c r="P78" s="2">
        <f t="shared" si="15"/>
        <v>20561</v>
      </c>
      <c r="Q78" s="11">
        <f t="shared" si="13"/>
        <v>7.088541666666659E-2</v>
      </c>
    </row>
    <row r="79" spans="1:17" ht="31.5" customHeight="1" thickBot="1" x14ac:dyDescent="0.3">
      <c r="A79" s="9" t="s">
        <v>47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2">
        <v>0</v>
      </c>
      <c r="P79" s="2">
        <v>0</v>
      </c>
      <c r="Q79" s="2">
        <v>0</v>
      </c>
    </row>
    <row r="80" spans="1:17" ht="31.5" customHeight="1" thickBot="1" x14ac:dyDescent="0.3">
      <c r="A80" s="9" t="s">
        <v>48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2">
        <v>0</v>
      </c>
      <c r="P80" s="2">
        <v>0</v>
      </c>
      <c r="Q80" s="2">
        <v>0</v>
      </c>
    </row>
    <row r="81" spans="1:17" ht="31.5" customHeight="1" thickBot="1" x14ac:dyDescent="0.3">
      <c r="A81" s="9" t="s">
        <v>49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2">
        <v>0</v>
      </c>
      <c r="P81" s="2">
        <v>0</v>
      </c>
      <c r="Q81" s="2">
        <v>0</v>
      </c>
    </row>
    <row r="82" spans="1:17" ht="31.5" customHeight="1" thickBot="1" x14ac:dyDescent="0.3">
      <c r="A82" s="9" t="s">
        <v>50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2">
        <v>0</v>
      </c>
      <c r="P82" s="2">
        <v>0</v>
      </c>
      <c r="Q82" s="2">
        <v>0</v>
      </c>
    </row>
    <row r="83" spans="1:17" ht="20.100000000000001" customHeight="1" x14ac:dyDescent="0.25">
      <c r="A83" s="23"/>
    </row>
    <row r="84" spans="1:17" ht="20.100000000000001" customHeight="1" thickBot="1" x14ac:dyDescent="0.3">
      <c r="A84" s="24" t="s">
        <v>51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20.100000000000001" customHeight="1" thickBot="1" x14ac:dyDescent="0.3">
      <c r="A85" s="20"/>
      <c r="B85" s="7" t="s">
        <v>54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  <c r="I85" s="1" t="s">
        <v>7</v>
      </c>
      <c r="J85" s="1" t="s">
        <v>8</v>
      </c>
      <c r="K85" s="1" t="s">
        <v>9</v>
      </c>
      <c r="L85" s="1" t="s">
        <v>10</v>
      </c>
      <c r="M85" s="1" t="s">
        <v>11</v>
      </c>
      <c r="N85" s="1" t="s">
        <v>12</v>
      </c>
      <c r="O85" s="4" t="s">
        <v>13</v>
      </c>
      <c r="P85" s="5"/>
      <c r="Q85" s="6"/>
    </row>
    <row r="86" spans="1:17" ht="26.25" customHeight="1" thickBot="1" x14ac:dyDescent="0.3">
      <c r="A86" s="21"/>
      <c r="B86" s="8"/>
      <c r="C86" s="2" t="s">
        <v>15</v>
      </c>
      <c r="D86" s="2" t="s">
        <v>15</v>
      </c>
      <c r="E86" s="2" t="s">
        <v>15</v>
      </c>
      <c r="F86" s="2" t="s">
        <v>15</v>
      </c>
      <c r="G86" s="2" t="s">
        <v>15</v>
      </c>
      <c r="H86" s="2" t="s">
        <v>15</v>
      </c>
      <c r="I86" s="2" t="s">
        <v>15</v>
      </c>
      <c r="J86" s="2" t="s">
        <v>15</v>
      </c>
      <c r="K86" s="2" t="s">
        <v>15</v>
      </c>
      <c r="L86" s="2" t="s">
        <v>15</v>
      </c>
      <c r="M86" s="2" t="s">
        <v>15</v>
      </c>
      <c r="N86" s="2" t="s">
        <v>15</v>
      </c>
      <c r="O86" s="2" t="s">
        <v>14</v>
      </c>
      <c r="P86" s="2" t="s">
        <v>15</v>
      </c>
      <c r="Q86" s="2" t="s">
        <v>16</v>
      </c>
    </row>
    <row r="87" spans="1:17" ht="20.100000000000001" customHeight="1" thickBot="1" x14ac:dyDescent="0.3">
      <c r="A87" s="9" t="s">
        <v>52</v>
      </c>
      <c r="B87" s="10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ht="20.100000000000001" customHeight="1" thickBot="1" x14ac:dyDescent="0.3">
      <c r="A88" s="9" t="s">
        <v>53</v>
      </c>
      <c r="B88" s="10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</row>
    <row r="89" spans="1:17" ht="20.100000000000001" customHeight="1" thickBot="1" x14ac:dyDescent="0.3">
      <c r="A89" s="9" t="s">
        <v>13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</row>
    <row r="90" spans="1:17" ht="30" x14ac:dyDescent="0.25">
      <c r="A90" s="25" t="s">
        <v>55</v>
      </c>
    </row>
    <row r="91" spans="1:17" x14ac:dyDescent="0.25">
      <c r="A91" s="25" t="s">
        <v>56</v>
      </c>
    </row>
  </sheetData>
  <mergeCells count="41">
    <mergeCell ref="A84:Q84"/>
    <mergeCell ref="O44:Q44"/>
    <mergeCell ref="A50:A51"/>
    <mergeCell ref="O38:Q38"/>
    <mergeCell ref="A44:A45"/>
    <mergeCell ref="B44:B45"/>
    <mergeCell ref="B50:B51"/>
    <mergeCell ref="A49:Q49"/>
    <mergeCell ref="A56:Q56"/>
    <mergeCell ref="A72:Q72"/>
    <mergeCell ref="A38:A39"/>
    <mergeCell ref="B38:B39"/>
    <mergeCell ref="O85:Q85"/>
    <mergeCell ref="A15:Q15"/>
    <mergeCell ref="A23:Q23"/>
    <mergeCell ref="A30:Q30"/>
    <mergeCell ref="A37:Q37"/>
    <mergeCell ref="A43:Q43"/>
    <mergeCell ref="O73:Q73"/>
    <mergeCell ref="A85:A86"/>
    <mergeCell ref="O57:Q57"/>
    <mergeCell ref="A73:A74"/>
    <mergeCell ref="O50:Q50"/>
    <mergeCell ref="A57:A58"/>
    <mergeCell ref="B57:B58"/>
    <mergeCell ref="B73:B74"/>
    <mergeCell ref="B85:B86"/>
    <mergeCell ref="B24:B25"/>
    <mergeCell ref="B4:N4"/>
    <mergeCell ref="A16:A17"/>
    <mergeCell ref="A6:D6"/>
    <mergeCell ref="A8:A9"/>
    <mergeCell ref="O31:Q31"/>
    <mergeCell ref="O24:Q24"/>
    <mergeCell ref="A31:A32"/>
    <mergeCell ref="A24:A25"/>
    <mergeCell ref="O8:Q8"/>
    <mergeCell ref="B8:B9"/>
    <mergeCell ref="O16:Q16"/>
    <mergeCell ref="B16:B17"/>
    <mergeCell ref="B31:B32"/>
  </mergeCells>
  <phoneticPr fontId="19" type="noConversion"/>
  <hyperlinks>
    <hyperlink ref="A91" r:id="rId1" display="http://www.cross.saude.sp.gov.br/" xr:uid="{F0057ADE-0027-4B52-8C40-037F6E1E9441}"/>
  </hyperlinks>
  <printOptions horizontalCentered="1"/>
  <pageMargins left="0.19685039370078741" right="0.19685039370078741" top="0.78740157480314965" bottom="0.78740157480314965" header="0.51181102362204722" footer="0.51181102362204722"/>
  <pageSetup paperSize="9" scale="50" fitToHeight="0" orientation="portrait" verticalDpi="597" r:id="rId2"/>
  <rowBreaks count="1" manualBreakCount="1">
    <brk id="70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 Amb.</vt:lpstr>
      <vt:lpstr>'Atividades e Resultados Amb.'!Area_de_impressao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Arlete Marinita de Oliveira</cp:lastModifiedBy>
  <cp:lastPrinted>2023-01-09T19:22:27Z</cp:lastPrinted>
  <dcterms:created xsi:type="dcterms:W3CDTF">2020-12-14T19:05:34Z</dcterms:created>
  <dcterms:modified xsi:type="dcterms:W3CDTF">2023-01-09T19:22:34Z</dcterms:modified>
</cp:coreProperties>
</file>