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gg-srvarq\unidades\SECRETARIA\ADMINISTRATIVA\2.CONTRATOS\18.Site\1. Atividades e Resultados - Planilha de Produção (mensal - dia 10)\"/>
    </mc:Choice>
  </mc:AlternateContent>
  <xr:revisionPtr revIDLastSave="0" documentId="13_ncr:1_{DC0B355A-1B2D-403E-80E9-A1F8D6B262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Amb." sheetId="2" r:id="rId1"/>
  </sheets>
  <definedNames>
    <definedName name="_xlnm.Print_Area" localSheetId="0">'Atividades e Resultados Amb.'!$A$1:$T$44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2" l="1"/>
  <c r="S36" i="2"/>
  <c r="S35" i="2"/>
  <c r="S26" i="2"/>
  <c r="S27" i="2"/>
  <c r="S28" i="2"/>
  <c r="S29" i="2"/>
  <c r="S25" i="2"/>
  <c r="S19" i="2"/>
  <c r="S18" i="2"/>
  <c r="S11" i="2"/>
  <c r="S12" i="2"/>
  <c r="S10" i="2"/>
  <c r="Q37" i="2"/>
  <c r="Q13" i="2"/>
  <c r="Q20" i="2"/>
  <c r="Q30" i="2"/>
  <c r="P13" i="2"/>
  <c r="R12" i="2"/>
  <c r="R10" i="2"/>
  <c r="R18" i="2"/>
  <c r="R20" i="2" s="1"/>
  <c r="P20" i="2"/>
  <c r="P30" i="2"/>
  <c r="P37" i="2"/>
  <c r="R38" i="2"/>
  <c r="R36" i="2"/>
  <c r="R35" i="2"/>
  <c r="R26" i="2"/>
  <c r="R27" i="2"/>
  <c r="R28" i="2"/>
  <c r="R29" i="2"/>
  <c r="R25" i="2"/>
  <c r="R19" i="2"/>
  <c r="R11" i="2"/>
  <c r="N37" i="2"/>
  <c r="L37" i="2"/>
  <c r="R13" i="2"/>
  <c r="O37" i="2"/>
  <c r="O30" i="2"/>
  <c r="N30" i="2"/>
  <c r="O20" i="2"/>
  <c r="N20" i="2"/>
  <c r="O13" i="2"/>
  <c r="N13" i="2"/>
  <c r="M37" i="2"/>
  <c r="M30" i="2"/>
  <c r="L30" i="2"/>
  <c r="M20" i="2"/>
  <c r="L20" i="2"/>
  <c r="M13" i="2"/>
  <c r="L13" i="2"/>
  <c r="J37" i="2"/>
  <c r="K37" i="2"/>
  <c r="K30" i="2"/>
  <c r="J30" i="2"/>
  <c r="H30" i="2"/>
  <c r="I30" i="2"/>
  <c r="K20" i="2"/>
  <c r="J20" i="2"/>
  <c r="K13" i="2"/>
  <c r="J13" i="2"/>
  <c r="S13" i="2" l="1"/>
  <c r="S20" i="2"/>
  <c r="I37" i="2"/>
  <c r="H37" i="2"/>
  <c r="I20" i="2"/>
  <c r="H20" i="2"/>
  <c r="I13" i="2"/>
  <c r="H13" i="2"/>
  <c r="B30" i="2"/>
  <c r="R30" i="2" s="1"/>
  <c r="F37" i="2"/>
  <c r="D37" i="2"/>
  <c r="F30" i="2"/>
  <c r="D30" i="2"/>
  <c r="F20" i="2"/>
  <c r="D20" i="2"/>
  <c r="B20" i="2"/>
  <c r="F13" i="2"/>
  <c r="D13" i="2"/>
  <c r="B13" i="2"/>
  <c r="G37" i="2" l="1"/>
  <c r="G30" i="2"/>
  <c r="G20" i="2"/>
  <c r="G13" i="2"/>
  <c r="E37" i="2"/>
  <c r="E30" i="2"/>
  <c r="E20" i="2"/>
  <c r="E13" i="2"/>
  <c r="C30" i="2"/>
  <c r="S30" i="2" s="1"/>
  <c r="C13" i="2"/>
  <c r="T12" i="2"/>
  <c r="C20" i="2"/>
  <c r="C37" i="2"/>
  <c r="B37" i="2"/>
  <c r="R37" i="2" s="1"/>
  <c r="S37" i="2" l="1"/>
  <c r="T37" i="2"/>
  <c r="T30" i="2"/>
  <c r="T20" i="2"/>
  <c r="T26" i="2"/>
  <c r="T29" i="2"/>
  <c r="T36" i="2"/>
  <c r="T28" i="2"/>
  <c r="T18" i="2"/>
  <c r="T10" i="2"/>
  <c r="T35" i="2"/>
  <c r="T19" i="2"/>
  <c r="T38" i="2"/>
  <c r="T11" i="2"/>
  <c r="T27" i="2"/>
  <c r="T25" i="2"/>
  <c r="T13" i="2"/>
</calcChain>
</file>

<file path=xl/sharedStrings.xml><?xml version="1.0" encoding="utf-8"?>
<sst xmlns="http://schemas.openxmlformats.org/spreadsheetml/2006/main" count="138" uniqueCount="35">
  <si>
    <t> 271 - Consultas Médicas </t>
  </si>
  <si>
    <t>Janeiro</t>
  </si>
  <si>
    <t>Fevereiro</t>
  </si>
  <si>
    <t>Março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</si>
  <si>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</si>
  <si>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</si>
  <si>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</si>
  <si>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</si>
  <si>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</si>
  <si>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</si>
  <si>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</si>
  <si>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</si>
  <si>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</si>
  <si>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</si>
  <si>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275 - SADT Externo </t>
  </si>
  <si>
    <t>Diagnóstico por Radiologia</t>
  </si>
  <si>
    <t>Diagnóstico por Ultra-Sonografia</t>
  </si>
  <si>
    <t>Diagnóstico por Tomografia</t>
  </si>
  <si>
    <t>Diagnóstico por Ressonância Magnética</t>
  </si>
  <si>
    <t>Diagnóstico por Endoscopia</t>
  </si>
  <si>
    <t> 189 - Tratamentos Clínicos </t>
  </si>
  <si>
    <t>Tratamento em Oncologia - Quimioterapia</t>
  </si>
  <si>
    <t>Tratamento em Oncologia - Hormonioterapia</t>
  </si>
  <si>
    <t>Total do Grupo Quimioterapia (Quimioterapia e Hormonioterapia)</t>
  </si>
  <si>
    <t>Tratamento em Oncologia - Radioterapia</t>
  </si>
  <si>
    <t>Fonte: http://www.gestao.saude.sp.gov.br</t>
  </si>
  <si>
    <t>http://www.cross.saude.sp.gov.br</t>
  </si>
  <si>
    <t>HOSPITAL GERAL 'PROF. DR. WALDEMAR DE CARVALHO PINTO FILHO' DE GUARULHOS</t>
  </si>
  <si>
    <t>Ano 2024</t>
  </si>
  <si>
    <t>Abril</t>
  </si>
  <si>
    <t>Maio</t>
  </si>
  <si>
    <t>Junho</t>
  </si>
  <si>
    <t>Julho</t>
  </si>
  <si>
    <t>Agosto</t>
  </si>
  <si>
    <t>Atualizado em 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</si>
</sst>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10" fontId="16" fillId="0" borderId="11" xfId="42" applyNumberFormat="1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8" fillId="0" borderId="17" xfId="0" applyFont="1" applyBorder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723900</xdr:colOff>
      <xdr:row>1</xdr:row>
      <xdr:rowOff>133350</xdr:rowOff>
    </xdr:from>
    <xdr:to>
      <xdr:col>19</xdr:col>
      <xdr:colOff>613173</xdr:colOff>
      <xdr:row>4</xdr:row>
      <xdr:rowOff>228600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0" y="323850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1</xdr:row>
      <xdr:rowOff>19050</xdr:rowOff>
    </xdr:from>
    <xdr:to>
      <xdr:col>0</xdr:col>
      <xdr:colOff>1495425</xdr:colOff>
      <xdr:row>5</xdr:row>
      <xdr:rowOff>19050</xdr:rowOff>
    </xdr:to>
    <xdr:pic>
      <xdr:nvPicPr>
        <xdr:cNvPr id="9" name="Imagem 8" descr="Secretaria da Educação do Estado de São Paulo | Período Eleitoral">
          <a:extLst>
            <a:ext uri="{FF2B5EF4-FFF2-40B4-BE49-F238E27FC236}">
              <a16:creationId xmlns:a16="http://schemas.microsoft.com/office/drawing/2014/main" id="{4A0F66E2-BE68-4F82-8E1D-5CFC4065C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09550"/>
          <a:ext cx="124777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ross.saude.sp.gov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T45"/>
  <sheetViews>
    <sheetView showGridLines="0" tabSelected="1" view="pageBreakPreview" topLeftCell="A28" zoomScaleNormal="100" zoomScaleSheetLayoutView="100" workbookViewId="0">
      <selection activeCell="C52" sqref="C52"/>
    </sheetView>
  </sheetViews>
  <sheetFormatPr defaultRowHeight="15" x14ac:dyDescent="0.25"/>
  <cols>
    <col min="1" max="1" width="41.7109375" customWidth="1"/>
    <col min="2" max="17" width="11.140625" style="8" customWidth="1"/>
    <col min="18" max="20" width="12.28515625" style="8" customWidth="1"/>
  </cols>
  <sheetData>
    <row r="4" spans="1:20" ht="15" customHeight="1" x14ac:dyDescent="0.3">
      <c r="A4" s="23" t="s">
        <v>27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8.75" x14ac:dyDescent="0.3">
      <c r="A5" s="23" t="s">
        <v>28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5" customHeight="1" thickBot="1" x14ac:dyDescent="0.3">
      <c r="A6" s="24"/>
      <c r="B6" s="24"/>
      <c r="C6" s="24"/>
      <c r="D6" s="24"/>
      <c r="E6" s="24"/>
      <c r="F6" s="12"/>
    </row>
    <row r="7" spans="1:20" ht="20.100000000000001" customHeight="1" thickBot="1" x14ac:dyDescent="0.3">
      <c r="A7" s="1" t="s">
        <v>0</v>
      </c>
    </row>
    <row r="8" spans="1:20" ht="20.100000000000001" customHeight="1" thickBot="1" x14ac:dyDescent="0.3">
      <c r="A8" s="17"/>
      <c r="B8" s="20" t="s">
        <v>1</v>
      </c>
      <c r="C8" s="21"/>
      <c r="D8" s="20" t="s">
        <v>2</v>
      </c>
      <c r="E8" s="21"/>
      <c r="F8" s="20" t="s">
        <v>3</v>
      </c>
      <c r="G8" s="21"/>
      <c r="H8" s="20" t="s">
        <v>29</v>
      </c>
      <c r="I8" s="21"/>
      <c r="J8" s="20" t="s">
        <v>30</v>
      </c>
      <c r="K8" s="21"/>
      <c r="L8" s="20" t="s">
        <v>31</v>
      </c>
      <c r="M8" s="21"/>
      <c r="N8" s="20" t="s">
        <v>32</v>
      </c>
      <c r="O8" s="21"/>
      <c r="P8" s="20" t="s">
        <v>33</v>
      </c>
      <c r="Q8" s="21"/>
      <c r="R8" s="20" t="s">
        <v>4</v>
      </c>
      <c r="S8" s="22"/>
      <c r="T8" s="21"/>
    </row>
    <row r="9" spans="1:20" ht="27.75" customHeight="1" thickBot="1" x14ac:dyDescent="0.3">
      <c r="A9" s="18"/>
      <c r="B9" s="9" t="s">
        <v>5</v>
      </c>
      <c r="C9" s="9" t="s">
        <v>6</v>
      </c>
      <c r="D9" s="9" t="s">
        <v>5</v>
      </c>
      <c r="E9" s="9" t="s">
        <v>6</v>
      </c>
      <c r="F9" s="9" t="s">
        <v>5</v>
      </c>
      <c r="G9" s="9" t="s">
        <v>6</v>
      </c>
      <c r="H9" s="9" t="s">
        <v>5</v>
      </c>
      <c r="I9" s="9" t="s">
        <v>6</v>
      </c>
      <c r="J9" s="9" t="s">
        <v>5</v>
      </c>
      <c r="K9" s="9" t="s">
        <v>6</v>
      </c>
      <c r="L9" s="9" t="s">
        <v>5</v>
      </c>
      <c r="M9" s="9" t="s">
        <v>6</v>
      </c>
      <c r="N9" s="9" t="s">
        <v>5</v>
      </c>
      <c r="O9" s="9" t="s">
        <v>6</v>
      </c>
      <c r="P9" s="9" t="s">
        <v>5</v>
      </c>
      <c r="Q9" s="9" t="s">
        <v>6</v>
      </c>
      <c r="R9" s="9" t="s">
        <v>5</v>
      </c>
      <c r="S9" s="9" t="s">
        <v>6</v>
      </c>
      <c r="T9" s="9" t="s">
        <v>7</v>
      </c>
    </row>
    <row r="10" spans="1:20" ht="20.100000000000001" customHeight="1" thickBot="1" x14ac:dyDescent="0.3">
      <c r="A10" s="3" t="s">
        <v>8</v>
      </c>
      <c r="B10" s="5">
        <v>450</v>
      </c>
      <c r="C10" s="4">
        <v>527</v>
      </c>
      <c r="D10" s="5">
        <v>450</v>
      </c>
      <c r="E10" s="4">
        <v>612</v>
      </c>
      <c r="F10" s="5">
        <v>450</v>
      </c>
      <c r="G10" s="4">
        <v>793</v>
      </c>
      <c r="H10" s="5">
        <v>450</v>
      </c>
      <c r="I10" s="4">
        <v>720</v>
      </c>
      <c r="J10" s="4">
        <v>579</v>
      </c>
      <c r="K10" s="4">
        <v>623</v>
      </c>
      <c r="L10" s="4">
        <v>579</v>
      </c>
      <c r="M10" s="4">
        <v>670</v>
      </c>
      <c r="N10" s="4">
        <v>579</v>
      </c>
      <c r="O10" s="4">
        <v>580</v>
      </c>
      <c r="P10" s="4">
        <v>579</v>
      </c>
      <c r="Q10" s="4">
        <v>456</v>
      </c>
      <c r="R10" s="6">
        <f>B10+D10+F10+H10+J10+L10+N10+P10</f>
        <v>4116</v>
      </c>
      <c r="S10" s="6">
        <f>SUM(C10,E10,G10,I10,K10,M10,O10,Q10)</f>
        <v>4981</v>
      </c>
      <c r="T10" s="10">
        <f>S10/R10-100%</f>
        <v>0.21015549076773565</v>
      </c>
    </row>
    <row r="11" spans="1:20" ht="20.100000000000001" customHeight="1" thickBot="1" x14ac:dyDescent="0.3">
      <c r="A11" s="3" t="s">
        <v>9</v>
      </c>
      <c r="B11" s="4">
        <v>450</v>
      </c>
      <c r="C11" s="4">
        <v>795</v>
      </c>
      <c r="D11" s="4">
        <v>450</v>
      </c>
      <c r="E11" s="4">
        <v>792</v>
      </c>
      <c r="F11" s="4">
        <v>450</v>
      </c>
      <c r="G11" s="4">
        <v>494</v>
      </c>
      <c r="H11" s="4">
        <v>450</v>
      </c>
      <c r="I11" s="4">
        <v>586</v>
      </c>
      <c r="J11" s="4">
        <v>450</v>
      </c>
      <c r="K11" s="4">
        <v>574</v>
      </c>
      <c r="L11" s="4">
        <v>450</v>
      </c>
      <c r="M11" s="4">
        <v>778</v>
      </c>
      <c r="N11" s="4">
        <v>450</v>
      </c>
      <c r="O11" s="4">
        <v>711</v>
      </c>
      <c r="P11" s="4">
        <v>450</v>
      </c>
      <c r="Q11" s="4">
        <v>669</v>
      </c>
      <c r="R11" s="6">
        <f>B11*8</f>
        <v>3600</v>
      </c>
      <c r="S11" s="6">
        <f t="shared" ref="S11:S12" si="0">SUM(C11,E11,G11,I11,K11,M11,O11,Q11)</f>
        <v>5399</v>
      </c>
      <c r="T11" s="10">
        <f t="shared" ref="T11:T13" si="1">S11/R11-100%</f>
        <v>0.49972222222222218</v>
      </c>
    </row>
    <row r="12" spans="1:20" ht="20.100000000000001" customHeight="1" thickBot="1" x14ac:dyDescent="0.3">
      <c r="A12" s="3" t="s">
        <v>10</v>
      </c>
      <c r="B12" s="5">
        <v>1450</v>
      </c>
      <c r="C12" s="5">
        <v>2024</v>
      </c>
      <c r="D12" s="5">
        <v>1450</v>
      </c>
      <c r="E12" s="5">
        <v>1913</v>
      </c>
      <c r="F12" s="5">
        <v>1450</v>
      </c>
      <c r="G12" s="5">
        <v>2011</v>
      </c>
      <c r="H12" s="5">
        <v>1450</v>
      </c>
      <c r="I12" s="5">
        <v>2446</v>
      </c>
      <c r="J12" s="5">
        <v>1708</v>
      </c>
      <c r="K12" s="5">
        <v>2543</v>
      </c>
      <c r="L12" s="5">
        <v>1708</v>
      </c>
      <c r="M12" s="5">
        <v>2388</v>
      </c>
      <c r="N12" s="5">
        <v>1708</v>
      </c>
      <c r="O12" s="5">
        <v>2718</v>
      </c>
      <c r="P12" s="5">
        <v>1708</v>
      </c>
      <c r="Q12" s="5">
        <v>2541</v>
      </c>
      <c r="R12" s="6">
        <f>B12+D12+F12+H12+J12+L12+N12+P12</f>
        <v>12632</v>
      </c>
      <c r="S12" s="6">
        <f t="shared" si="0"/>
        <v>18584</v>
      </c>
      <c r="T12" s="10">
        <f t="shared" si="1"/>
        <v>0.47118429385687133</v>
      </c>
    </row>
    <row r="13" spans="1:20" ht="20.100000000000001" customHeight="1" thickBot="1" x14ac:dyDescent="0.3">
      <c r="A13" s="3" t="s">
        <v>4</v>
      </c>
      <c r="B13" s="5">
        <f>SUM(B10:B12)</f>
        <v>2350</v>
      </c>
      <c r="C13" s="5">
        <f t="shared" ref="C13:G13" si="2">SUM(C10:C12)</f>
        <v>3346</v>
      </c>
      <c r="D13" s="5">
        <f>SUM(D10:D12)</f>
        <v>2350</v>
      </c>
      <c r="E13" s="5">
        <f t="shared" si="2"/>
        <v>3317</v>
      </c>
      <c r="F13" s="5">
        <f>SUM(F10:F12)</f>
        <v>2350</v>
      </c>
      <c r="G13" s="5">
        <f t="shared" si="2"/>
        <v>3298</v>
      </c>
      <c r="H13" s="5">
        <f>SUM(H10:H12)</f>
        <v>2350</v>
      </c>
      <c r="I13" s="5">
        <f t="shared" ref="I13:K13" si="3">SUM(I10:I12)</f>
        <v>3752</v>
      </c>
      <c r="J13" s="5">
        <f>SUM(J10:J12)</f>
        <v>2737</v>
      </c>
      <c r="K13" s="5">
        <f t="shared" si="3"/>
        <v>3740</v>
      </c>
      <c r="L13" s="5">
        <f>SUM(L10:L12)</f>
        <v>2737</v>
      </c>
      <c r="M13" s="5">
        <f t="shared" ref="M13:Q13" si="4">SUM(M10:M12)</f>
        <v>3836</v>
      </c>
      <c r="N13" s="5">
        <f>SUM(N10:N12)</f>
        <v>2737</v>
      </c>
      <c r="O13" s="5">
        <f t="shared" si="4"/>
        <v>4009</v>
      </c>
      <c r="P13" s="5">
        <f>SUM(P10:P12)</f>
        <v>2737</v>
      </c>
      <c r="Q13" s="5">
        <f t="shared" si="4"/>
        <v>3666</v>
      </c>
      <c r="R13" s="6">
        <f>SUM(R10:R12)</f>
        <v>20348</v>
      </c>
      <c r="S13" s="6">
        <f>SUM(S10:S12)</f>
        <v>28964</v>
      </c>
      <c r="T13" s="10">
        <f t="shared" si="1"/>
        <v>0.42343227835659514</v>
      </c>
    </row>
    <row r="14" spans="1:20" ht="20.100000000000001" customHeight="1" x14ac:dyDescent="0.25">
      <c r="A14" s="2"/>
    </row>
    <row r="15" spans="1:20" ht="20.100000000000001" customHeight="1" thickBot="1" x14ac:dyDescent="0.3">
      <c r="A15" s="19" t="s">
        <v>11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 ht="20.100000000000001" customHeight="1" thickBot="1" x14ac:dyDescent="0.3">
      <c r="A16" s="17"/>
      <c r="B16" s="20" t="s">
        <v>1</v>
      </c>
      <c r="C16" s="21"/>
      <c r="D16" s="20" t="s">
        <v>2</v>
      </c>
      <c r="E16" s="21"/>
      <c r="F16" s="20" t="s">
        <v>3</v>
      </c>
      <c r="G16" s="21"/>
      <c r="H16" s="20" t="s">
        <v>29</v>
      </c>
      <c r="I16" s="21"/>
      <c r="J16" s="20" t="s">
        <v>30</v>
      </c>
      <c r="K16" s="21"/>
      <c r="L16" s="20" t="s">
        <v>31</v>
      </c>
      <c r="M16" s="21"/>
      <c r="N16" s="20" t="s">
        <v>32</v>
      </c>
      <c r="O16" s="21"/>
      <c r="P16" s="20" t="s">
        <v>33</v>
      </c>
      <c r="Q16" s="21"/>
      <c r="R16" s="20" t="s">
        <v>4</v>
      </c>
      <c r="S16" s="22"/>
      <c r="T16" s="21"/>
    </row>
    <row r="17" spans="1:20" s="13" customFormat="1" ht="27.75" customHeight="1" thickBot="1" x14ac:dyDescent="0.3">
      <c r="A17" s="18"/>
      <c r="B17" s="9" t="s">
        <v>5</v>
      </c>
      <c r="C17" s="9" t="s">
        <v>6</v>
      </c>
      <c r="D17" s="9" t="s">
        <v>5</v>
      </c>
      <c r="E17" s="9" t="s">
        <v>6</v>
      </c>
      <c r="F17" s="9" t="s">
        <v>5</v>
      </c>
      <c r="G17" s="9" t="s">
        <v>6</v>
      </c>
      <c r="H17" s="9" t="s">
        <v>5</v>
      </c>
      <c r="I17" s="9" t="s">
        <v>6</v>
      </c>
      <c r="J17" s="9" t="s">
        <v>5</v>
      </c>
      <c r="K17" s="9" t="s">
        <v>6</v>
      </c>
      <c r="L17" s="9" t="s">
        <v>5</v>
      </c>
      <c r="M17" s="9" t="s">
        <v>6</v>
      </c>
      <c r="N17" s="9" t="s">
        <v>5</v>
      </c>
      <c r="O17" s="9" t="s">
        <v>6</v>
      </c>
      <c r="P17" s="9" t="s">
        <v>5</v>
      </c>
      <c r="Q17" s="9" t="s">
        <v>6</v>
      </c>
      <c r="R17" s="9" t="s">
        <v>5</v>
      </c>
      <c r="S17" s="9" t="s">
        <v>6</v>
      </c>
      <c r="T17" s="9" t="s">
        <v>7</v>
      </c>
    </row>
    <row r="18" spans="1:20" ht="20.100000000000001" customHeight="1" thickBot="1" x14ac:dyDescent="0.3">
      <c r="A18" s="3" t="s">
        <v>12</v>
      </c>
      <c r="B18" s="5">
        <v>1350</v>
      </c>
      <c r="C18" s="5">
        <v>1422</v>
      </c>
      <c r="D18" s="5">
        <v>1350</v>
      </c>
      <c r="E18" s="4">
        <v>1369</v>
      </c>
      <c r="F18" s="5">
        <v>1350</v>
      </c>
      <c r="G18" s="5">
        <v>1248</v>
      </c>
      <c r="H18" s="5">
        <v>1350</v>
      </c>
      <c r="I18" s="5">
        <v>1429</v>
      </c>
      <c r="J18" s="5">
        <v>1669</v>
      </c>
      <c r="K18" s="5">
        <v>1514</v>
      </c>
      <c r="L18" s="5">
        <v>1669</v>
      </c>
      <c r="M18" s="5">
        <v>1376</v>
      </c>
      <c r="N18" s="5">
        <v>1669</v>
      </c>
      <c r="O18" s="5">
        <v>2495</v>
      </c>
      <c r="P18" s="5">
        <v>1669</v>
      </c>
      <c r="Q18" s="5">
        <v>2187</v>
      </c>
      <c r="R18" s="6">
        <f>B18+D18+F18+H18+J18+L18+N18+P18</f>
        <v>12076</v>
      </c>
      <c r="S18" s="6">
        <f>SUM(C18,E18,G18,I18,K18,M18,O18,Q18)</f>
        <v>13040</v>
      </c>
      <c r="T18" s="10">
        <f>S18/R18-100%</f>
        <v>7.9827757535607891E-2</v>
      </c>
    </row>
    <row r="19" spans="1:20" ht="20.100000000000001" customHeight="1" thickBot="1" x14ac:dyDescent="0.3">
      <c r="A19" s="3" t="s">
        <v>13</v>
      </c>
      <c r="B19" s="5">
        <v>380</v>
      </c>
      <c r="C19" s="5">
        <v>244</v>
      </c>
      <c r="D19" s="5">
        <v>380</v>
      </c>
      <c r="E19" s="5">
        <v>283</v>
      </c>
      <c r="F19" s="5">
        <v>380</v>
      </c>
      <c r="G19" s="4">
        <v>303</v>
      </c>
      <c r="H19" s="5">
        <v>380</v>
      </c>
      <c r="I19" s="4">
        <v>330</v>
      </c>
      <c r="J19" s="4">
        <v>380</v>
      </c>
      <c r="K19" s="4">
        <v>319</v>
      </c>
      <c r="L19" s="4">
        <v>380</v>
      </c>
      <c r="M19" s="4">
        <v>296</v>
      </c>
      <c r="N19" s="4">
        <v>380</v>
      </c>
      <c r="O19" s="4">
        <v>266</v>
      </c>
      <c r="P19" s="4">
        <v>380</v>
      </c>
      <c r="Q19" s="4">
        <v>409</v>
      </c>
      <c r="R19" s="6">
        <f>B19*8</f>
        <v>3040</v>
      </c>
      <c r="S19" s="6">
        <f>SUM(C19,E19,G19,I19,K19,M19,O19,Q19)</f>
        <v>2450</v>
      </c>
      <c r="T19" s="10">
        <f t="shared" ref="T19:T20" si="5">S19/R19-100%</f>
        <v>-0.19407894736842102</v>
      </c>
    </row>
    <row r="20" spans="1:20" ht="20.100000000000001" customHeight="1" thickBot="1" x14ac:dyDescent="0.3">
      <c r="A20" s="3" t="s">
        <v>4</v>
      </c>
      <c r="B20" s="5">
        <f>SUM(B18:B19)</f>
        <v>1730</v>
      </c>
      <c r="C20" s="5">
        <f t="shared" ref="C20:G20" si="6">C18+C19</f>
        <v>1666</v>
      </c>
      <c r="D20" s="5">
        <f>SUM(D18:D19)</f>
        <v>1730</v>
      </c>
      <c r="E20" s="5">
        <f t="shared" si="6"/>
        <v>1652</v>
      </c>
      <c r="F20" s="5">
        <f>SUM(F18:F19)</f>
        <v>1730</v>
      </c>
      <c r="G20" s="5">
        <f t="shared" si="6"/>
        <v>1551</v>
      </c>
      <c r="H20" s="5">
        <f>SUM(H18:H19)</f>
        <v>1730</v>
      </c>
      <c r="I20" s="5">
        <f t="shared" ref="I20:K20" si="7">I18+I19</f>
        <v>1759</v>
      </c>
      <c r="J20" s="5">
        <f>SUM(J18:J19)</f>
        <v>2049</v>
      </c>
      <c r="K20" s="5">
        <f t="shared" si="7"/>
        <v>1833</v>
      </c>
      <c r="L20" s="5">
        <f>SUM(L18:L19)</f>
        <v>2049</v>
      </c>
      <c r="M20" s="5">
        <f t="shared" ref="M20:Q20" si="8">M18+M19</f>
        <v>1672</v>
      </c>
      <c r="N20" s="5">
        <f>SUM(N18:N19)</f>
        <v>2049</v>
      </c>
      <c r="O20" s="5">
        <f t="shared" si="8"/>
        <v>2761</v>
      </c>
      <c r="P20" s="5">
        <f>SUM(P18:P19)</f>
        <v>2049</v>
      </c>
      <c r="Q20" s="5">
        <f t="shared" si="8"/>
        <v>2596</v>
      </c>
      <c r="R20" s="6">
        <f>SUM(R18:R19)</f>
        <v>15116</v>
      </c>
      <c r="S20" s="6">
        <f>SUM(S18:S19)</f>
        <v>15490</v>
      </c>
      <c r="T20" s="10">
        <f t="shared" si="5"/>
        <v>2.4741995236835068E-2</v>
      </c>
    </row>
    <row r="21" spans="1:20" ht="20.100000000000001" customHeight="1" x14ac:dyDescent="0.25">
      <c r="A21" s="2"/>
    </row>
    <row r="22" spans="1:20" ht="20.100000000000001" customHeight="1" thickBot="1" x14ac:dyDescent="0.3">
      <c r="A22" s="19" t="s">
        <v>14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20.100000000000001" customHeight="1" thickBot="1" x14ac:dyDescent="0.3">
      <c r="A23" s="17"/>
      <c r="B23" s="20" t="s">
        <v>1</v>
      </c>
      <c r="C23" s="21"/>
      <c r="D23" s="20" t="s">
        <v>2</v>
      </c>
      <c r="E23" s="21"/>
      <c r="F23" s="20" t="s">
        <v>3</v>
      </c>
      <c r="G23" s="21"/>
      <c r="H23" s="20" t="s">
        <v>29</v>
      </c>
      <c r="I23" s="21"/>
      <c r="J23" s="20" t="s">
        <v>30</v>
      </c>
      <c r="K23" s="21"/>
      <c r="L23" s="20" t="s">
        <v>31</v>
      </c>
      <c r="M23" s="21"/>
      <c r="N23" s="20" t="s">
        <v>32</v>
      </c>
      <c r="O23" s="21"/>
      <c r="P23" s="20" t="s">
        <v>33</v>
      </c>
      <c r="Q23" s="21"/>
      <c r="R23" s="20" t="s">
        <v>4</v>
      </c>
      <c r="S23" s="22"/>
      <c r="T23" s="21"/>
    </row>
    <row r="24" spans="1:20" ht="25.5" customHeight="1" thickBot="1" x14ac:dyDescent="0.3">
      <c r="A24" s="18"/>
      <c r="B24" s="9" t="s">
        <v>5</v>
      </c>
      <c r="C24" s="9" t="s">
        <v>6</v>
      </c>
      <c r="D24" s="9" t="s">
        <v>5</v>
      </c>
      <c r="E24" s="9" t="s">
        <v>6</v>
      </c>
      <c r="F24" s="9" t="s">
        <v>5</v>
      </c>
      <c r="G24" s="9" t="s">
        <v>6</v>
      </c>
      <c r="H24" s="9" t="s">
        <v>5</v>
      </c>
      <c r="I24" s="9" t="s">
        <v>6</v>
      </c>
      <c r="J24" s="9" t="s">
        <v>5</v>
      </c>
      <c r="K24" s="9" t="s">
        <v>6</v>
      </c>
      <c r="L24" s="9" t="s">
        <v>5</v>
      </c>
      <c r="M24" s="9" t="s">
        <v>6</v>
      </c>
      <c r="N24" s="9" t="s">
        <v>5</v>
      </c>
      <c r="O24" s="9" t="s">
        <v>6</v>
      </c>
      <c r="P24" s="9" t="s">
        <v>5</v>
      </c>
      <c r="Q24" s="9" t="s">
        <v>6</v>
      </c>
      <c r="R24" s="7" t="s">
        <v>5</v>
      </c>
      <c r="S24" s="7" t="s">
        <v>6</v>
      </c>
      <c r="T24" s="7" t="s">
        <v>7</v>
      </c>
    </row>
    <row r="25" spans="1:20" s="13" customFormat="1" ht="20.100000000000001" customHeight="1" thickBot="1" x14ac:dyDescent="0.3">
      <c r="A25" s="14" t="s">
        <v>15</v>
      </c>
      <c r="B25" s="15">
        <v>800</v>
      </c>
      <c r="C25" s="15">
        <v>704</v>
      </c>
      <c r="D25" s="15">
        <v>800</v>
      </c>
      <c r="E25" s="15">
        <v>500</v>
      </c>
      <c r="F25" s="15">
        <v>800</v>
      </c>
      <c r="G25" s="15">
        <v>338</v>
      </c>
      <c r="H25" s="15">
        <v>800</v>
      </c>
      <c r="I25" s="15">
        <v>1074</v>
      </c>
      <c r="J25" s="15">
        <v>800</v>
      </c>
      <c r="K25" s="15">
        <v>661</v>
      </c>
      <c r="L25" s="15">
        <v>800</v>
      </c>
      <c r="M25" s="15">
        <v>865</v>
      </c>
      <c r="N25" s="15">
        <v>800</v>
      </c>
      <c r="O25" s="15">
        <v>775</v>
      </c>
      <c r="P25" s="15">
        <v>800</v>
      </c>
      <c r="Q25" s="15">
        <v>855</v>
      </c>
      <c r="R25" s="6">
        <f>B25*8</f>
        <v>6400</v>
      </c>
      <c r="S25" s="6">
        <f>SUM(C25,E25,G25,I25,K25,M25,O25,Q25)</f>
        <v>5772</v>
      </c>
      <c r="T25" s="16">
        <f t="shared" ref="T25:T30" si="9">S25/R25-100%</f>
        <v>-9.8125000000000018E-2</v>
      </c>
    </row>
    <row r="26" spans="1:20" s="13" customFormat="1" ht="20.100000000000001" customHeight="1" thickBot="1" x14ac:dyDescent="0.3">
      <c r="A26" s="14" t="s">
        <v>16</v>
      </c>
      <c r="B26" s="15">
        <v>545</v>
      </c>
      <c r="C26" s="15">
        <v>906</v>
      </c>
      <c r="D26" s="15">
        <v>545</v>
      </c>
      <c r="E26" s="15">
        <v>799</v>
      </c>
      <c r="F26" s="15">
        <v>545</v>
      </c>
      <c r="G26" s="15">
        <v>782</v>
      </c>
      <c r="H26" s="15">
        <v>545</v>
      </c>
      <c r="I26" s="15">
        <v>880</v>
      </c>
      <c r="J26" s="15">
        <v>545</v>
      </c>
      <c r="K26" s="15">
        <v>810</v>
      </c>
      <c r="L26" s="15">
        <v>545</v>
      </c>
      <c r="M26" s="15">
        <v>756</v>
      </c>
      <c r="N26" s="15">
        <v>545</v>
      </c>
      <c r="O26" s="15">
        <v>825</v>
      </c>
      <c r="P26" s="15">
        <v>545</v>
      </c>
      <c r="Q26" s="15">
        <v>755</v>
      </c>
      <c r="R26" s="6">
        <f t="shared" ref="R26:R30" si="10">B26*8</f>
        <v>4360</v>
      </c>
      <c r="S26" s="6">
        <f t="shared" ref="S26:S30" si="11">SUM(C26,E26,G26,I26,K26,M26,O26,Q26)</f>
        <v>6513</v>
      </c>
      <c r="T26" s="16">
        <f t="shared" si="9"/>
        <v>0.49380733944954125</v>
      </c>
    </row>
    <row r="27" spans="1:20" s="13" customFormat="1" ht="20.100000000000001" customHeight="1" thickBot="1" x14ac:dyDescent="0.3">
      <c r="A27" s="14" t="s">
        <v>17</v>
      </c>
      <c r="B27" s="15">
        <v>300</v>
      </c>
      <c r="C27" s="15">
        <v>253</v>
      </c>
      <c r="D27" s="15">
        <v>300</v>
      </c>
      <c r="E27" s="15">
        <v>222</v>
      </c>
      <c r="F27" s="15">
        <v>300</v>
      </c>
      <c r="G27" s="15">
        <v>270</v>
      </c>
      <c r="H27" s="15">
        <v>300</v>
      </c>
      <c r="I27" s="15">
        <v>334</v>
      </c>
      <c r="J27" s="15">
        <v>300</v>
      </c>
      <c r="K27" s="15">
        <v>307</v>
      </c>
      <c r="L27" s="15">
        <v>300</v>
      </c>
      <c r="M27" s="15">
        <v>292</v>
      </c>
      <c r="N27" s="15">
        <v>300</v>
      </c>
      <c r="O27" s="15">
        <v>320</v>
      </c>
      <c r="P27" s="15">
        <v>300</v>
      </c>
      <c r="Q27" s="15">
        <v>366</v>
      </c>
      <c r="R27" s="6">
        <f t="shared" si="10"/>
        <v>2400</v>
      </c>
      <c r="S27" s="6">
        <f t="shared" si="11"/>
        <v>2364</v>
      </c>
      <c r="T27" s="16">
        <f t="shared" si="9"/>
        <v>-1.5000000000000013E-2</v>
      </c>
    </row>
    <row r="28" spans="1:20" s="13" customFormat="1" ht="15.75" thickBot="1" x14ac:dyDescent="0.3">
      <c r="A28" s="14" t="s">
        <v>18</v>
      </c>
      <c r="B28" s="15">
        <v>450</v>
      </c>
      <c r="C28" s="15">
        <v>498</v>
      </c>
      <c r="D28" s="15">
        <v>450</v>
      </c>
      <c r="E28" s="15">
        <v>433</v>
      </c>
      <c r="F28" s="15">
        <v>450</v>
      </c>
      <c r="G28" s="15">
        <v>452</v>
      </c>
      <c r="H28" s="15">
        <v>450</v>
      </c>
      <c r="I28" s="15">
        <v>453</v>
      </c>
      <c r="J28" s="15">
        <v>450</v>
      </c>
      <c r="K28" s="15">
        <v>445</v>
      </c>
      <c r="L28" s="15">
        <v>450</v>
      </c>
      <c r="M28" s="15">
        <v>355</v>
      </c>
      <c r="N28" s="15">
        <v>450</v>
      </c>
      <c r="O28" s="15">
        <v>282</v>
      </c>
      <c r="P28" s="15">
        <v>450</v>
      </c>
      <c r="Q28" s="15">
        <v>299</v>
      </c>
      <c r="R28" s="6">
        <f t="shared" si="10"/>
        <v>3600</v>
      </c>
      <c r="S28" s="6">
        <f t="shared" si="11"/>
        <v>3217</v>
      </c>
      <c r="T28" s="16">
        <f t="shared" si="9"/>
        <v>-0.10638888888888887</v>
      </c>
    </row>
    <row r="29" spans="1:20" s="13" customFormat="1" ht="20.100000000000001" customHeight="1" thickBot="1" x14ac:dyDescent="0.3">
      <c r="A29" s="14" t="s">
        <v>19</v>
      </c>
      <c r="B29" s="15">
        <v>350</v>
      </c>
      <c r="C29" s="15">
        <v>309</v>
      </c>
      <c r="D29" s="15">
        <v>350</v>
      </c>
      <c r="E29" s="15">
        <v>312</v>
      </c>
      <c r="F29" s="15">
        <v>350</v>
      </c>
      <c r="G29" s="15">
        <v>291</v>
      </c>
      <c r="H29" s="15">
        <v>350</v>
      </c>
      <c r="I29" s="15">
        <v>315</v>
      </c>
      <c r="J29" s="15">
        <v>350</v>
      </c>
      <c r="K29" s="15">
        <v>297</v>
      </c>
      <c r="L29" s="15">
        <v>350</v>
      </c>
      <c r="M29" s="15">
        <v>269</v>
      </c>
      <c r="N29" s="15">
        <v>350</v>
      </c>
      <c r="O29" s="15">
        <v>281</v>
      </c>
      <c r="P29" s="15">
        <v>350</v>
      </c>
      <c r="Q29" s="15">
        <v>278</v>
      </c>
      <c r="R29" s="6">
        <f t="shared" si="10"/>
        <v>2800</v>
      </c>
      <c r="S29" s="6">
        <f t="shared" si="11"/>
        <v>2352</v>
      </c>
      <c r="T29" s="16">
        <f t="shared" si="9"/>
        <v>-0.16000000000000003</v>
      </c>
    </row>
    <row r="30" spans="1:20" ht="20.100000000000001" customHeight="1" thickBot="1" x14ac:dyDescent="0.3">
      <c r="A30" s="3" t="s">
        <v>4</v>
      </c>
      <c r="B30" s="5">
        <f t="shared" ref="B30:G30" si="12">SUM(B25:B29)</f>
        <v>2445</v>
      </c>
      <c r="C30" s="5">
        <f t="shared" si="12"/>
        <v>2670</v>
      </c>
      <c r="D30" s="5">
        <f t="shared" si="12"/>
        <v>2445</v>
      </c>
      <c r="E30" s="5">
        <f t="shared" si="12"/>
        <v>2266</v>
      </c>
      <c r="F30" s="5">
        <f t="shared" si="12"/>
        <v>2445</v>
      </c>
      <c r="G30" s="5">
        <f t="shared" si="12"/>
        <v>2133</v>
      </c>
      <c r="H30" s="5">
        <f t="shared" ref="H30:J30" si="13">SUM(H25:H29)</f>
        <v>2445</v>
      </c>
      <c r="I30" s="5">
        <f t="shared" ref="I30:L30" si="14">SUM(I25:I29)</f>
        <v>3056</v>
      </c>
      <c r="J30" s="5">
        <f t="shared" si="13"/>
        <v>2445</v>
      </c>
      <c r="K30" s="5">
        <f t="shared" si="14"/>
        <v>2520</v>
      </c>
      <c r="L30" s="5">
        <f t="shared" si="14"/>
        <v>2445</v>
      </c>
      <c r="M30" s="5">
        <f t="shared" ref="M30:N30" si="15">SUM(M25:M29)</f>
        <v>2537</v>
      </c>
      <c r="N30" s="5">
        <f t="shared" si="15"/>
        <v>2445</v>
      </c>
      <c r="O30" s="5">
        <f t="shared" ref="O30:Q30" si="16">SUM(O25:O29)</f>
        <v>2483</v>
      </c>
      <c r="P30" s="5">
        <f t="shared" si="16"/>
        <v>2445</v>
      </c>
      <c r="Q30" s="5">
        <f t="shared" si="16"/>
        <v>2553</v>
      </c>
      <c r="R30" s="6">
        <f t="shared" si="10"/>
        <v>19560</v>
      </c>
      <c r="S30" s="6">
        <f t="shared" si="11"/>
        <v>20218</v>
      </c>
      <c r="T30" s="10">
        <f t="shared" si="9"/>
        <v>3.3640081799590993E-2</v>
      </c>
    </row>
    <row r="31" spans="1:20" ht="20.100000000000001" customHeight="1" x14ac:dyDescent="0.25">
      <c r="A31" s="2"/>
    </row>
    <row r="32" spans="1:20" ht="20.100000000000001" customHeight="1" thickBot="1" x14ac:dyDescent="0.3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0" ht="20.100000000000001" customHeight="1" thickBot="1" x14ac:dyDescent="0.3">
      <c r="A33" s="17"/>
      <c r="B33" s="20" t="s">
        <v>1</v>
      </c>
      <c r="C33" s="21"/>
      <c r="D33" s="20" t="s">
        <v>2</v>
      </c>
      <c r="E33" s="21"/>
      <c r="F33" s="20" t="s">
        <v>3</v>
      </c>
      <c r="G33" s="21"/>
      <c r="H33" s="20" t="s">
        <v>29</v>
      </c>
      <c r="I33" s="21"/>
      <c r="J33" s="20" t="s">
        <v>30</v>
      </c>
      <c r="K33" s="21"/>
      <c r="L33" s="20" t="s">
        <v>31</v>
      </c>
      <c r="M33" s="21"/>
      <c r="N33" s="20" t="s">
        <v>32</v>
      </c>
      <c r="O33" s="21"/>
      <c r="P33" s="20" t="s">
        <v>33</v>
      </c>
      <c r="Q33" s="21"/>
      <c r="R33" s="20" t="s">
        <v>4</v>
      </c>
      <c r="S33" s="22"/>
      <c r="T33" s="21"/>
    </row>
    <row r="34" spans="1:20" ht="24.75" customHeight="1" thickBot="1" x14ac:dyDescent="0.3">
      <c r="A34" s="18"/>
      <c r="B34" s="9" t="s">
        <v>5</v>
      </c>
      <c r="C34" s="9" t="s">
        <v>6</v>
      </c>
      <c r="D34" s="9" t="s">
        <v>5</v>
      </c>
      <c r="E34" s="9" t="s">
        <v>6</v>
      </c>
      <c r="F34" s="9" t="s">
        <v>5</v>
      </c>
      <c r="G34" s="9" t="s">
        <v>6</v>
      </c>
      <c r="H34" s="9" t="s">
        <v>5</v>
      </c>
      <c r="I34" s="9" t="s">
        <v>6</v>
      </c>
      <c r="J34" s="9" t="s">
        <v>5</v>
      </c>
      <c r="K34" s="9" t="s">
        <v>6</v>
      </c>
      <c r="L34" s="9" t="s">
        <v>5</v>
      </c>
      <c r="M34" s="9" t="s">
        <v>6</v>
      </c>
      <c r="N34" s="9" t="s">
        <v>5</v>
      </c>
      <c r="O34" s="9" t="s">
        <v>6</v>
      </c>
      <c r="P34" s="9" t="s">
        <v>5</v>
      </c>
      <c r="Q34" s="9" t="s">
        <v>6</v>
      </c>
      <c r="R34" s="7" t="s">
        <v>5</v>
      </c>
      <c r="S34" s="7" t="s">
        <v>6</v>
      </c>
      <c r="T34" s="7" t="s">
        <v>7</v>
      </c>
    </row>
    <row r="35" spans="1:20" s="13" customFormat="1" ht="21.75" customHeight="1" thickBot="1" x14ac:dyDescent="0.3">
      <c r="A35" s="14" t="s">
        <v>21</v>
      </c>
      <c r="B35" s="15">
        <v>620</v>
      </c>
      <c r="C35" s="15">
        <v>845</v>
      </c>
      <c r="D35" s="15">
        <v>620</v>
      </c>
      <c r="E35" s="15">
        <v>739</v>
      </c>
      <c r="F35" s="15">
        <v>620</v>
      </c>
      <c r="G35" s="15">
        <v>732</v>
      </c>
      <c r="H35" s="15">
        <v>620</v>
      </c>
      <c r="I35" s="15">
        <v>820</v>
      </c>
      <c r="J35" s="15">
        <v>620</v>
      </c>
      <c r="K35" s="15">
        <v>744</v>
      </c>
      <c r="L35" s="15">
        <v>620</v>
      </c>
      <c r="M35" s="15">
        <v>693</v>
      </c>
      <c r="N35" s="15">
        <v>620</v>
      </c>
      <c r="O35" s="15">
        <v>759</v>
      </c>
      <c r="P35" s="15">
        <v>620</v>
      </c>
      <c r="Q35" s="15">
        <v>807</v>
      </c>
      <c r="R35" s="6">
        <f>SUM(B35,D35,F35,H35,J35,L35,N35,P35)</f>
        <v>4960</v>
      </c>
      <c r="S35" s="6">
        <f t="shared" ref="S35:S38" si="17">SUM(C35,E35,G35,I35,K35,M35,O35,Q35)</f>
        <v>6139</v>
      </c>
      <c r="T35" s="16">
        <f t="shared" ref="T35:T38" si="18">S35/R35-100%</f>
        <v>0.23770161290322589</v>
      </c>
    </row>
    <row r="36" spans="1:20" s="13" customFormat="1" ht="34.5" customHeight="1" thickBot="1" x14ac:dyDescent="0.3">
      <c r="A36" s="14" t="s">
        <v>22</v>
      </c>
      <c r="B36" s="15">
        <v>450</v>
      </c>
      <c r="C36" s="15">
        <v>767</v>
      </c>
      <c r="D36" s="15">
        <v>450</v>
      </c>
      <c r="E36" s="15">
        <v>553</v>
      </c>
      <c r="F36" s="15">
        <v>450</v>
      </c>
      <c r="G36" s="15">
        <v>729</v>
      </c>
      <c r="H36" s="15">
        <v>450</v>
      </c>
      <c r="I36" s="15">
        <v>679</v>
      </c>
      <c r="J36" s="15">
        <v>450</v>
      </c>
      <c r="K36" s="15">
        <v>606</v>
      </c>
      <c r="L36" s="15">
        <v>450</v>
      </c>
      <c r="M36" s="15">
        <v>674</v>
      </c>
      <c r="N36" s="15">
        <v>450</v>
      </c>
      <c r="O36" s="15">
        <v>668</v>
      </c>
      <c r="P36" s="15">
        <v>450</v>
      </c>
      <c r="Q36" s="15">
        <v>683</v>
      </c>
      <c r="R36" s="6">
        <f>SUM(B36,D36,F36,H36,J36,L36,N36,P36)</f>
        <v>3600</v>
      </c>
      <c r="S36" s="6">
        <f t="shared" si="17"/>
        <v>5359</v>
      </c>
      <c r="T36" s="16">
        <f t="shared" si="18"/>
        <v>0.48861111111111111</v>
      </c>
    </row>
    <row r="37" spans="1:20" s="13" customFormat="1" ht="30.75" thickBot="1" x14ac:dyDescent="0.3">
      <c r="A37" s="14" t="s">
        <v>23</v>
      </c>
      <c r="B37" s="9">
        <f>B35+B36</f>
        <v>1070</v>
      </c>
      <c r="C37" s="9">
        <f t="shared" ref="C37:G37" si="19">C35+C36</f>
        <v>1612</v>
      </c>
      <c r="D37" s="9">
        <f>D35+D36</f>
        <v>1070</v>
      </c>
      <c r="E37" s="9">
        <f t="shared" si="19"/>
        <v>1292</v>
      </c>
      <c r="F37" s="9">
        <f>F35+F36</f>
        <v>1070</v>
      </c>
      <c r="G37" s="9">
        <f t="shared" si="19"/>
        <v>1461</v>
      </c>
      <c r="H37" s="9">
        <f>H35+H36</f>
        <v>1070</v>
      </c>
      <c r="I37" s="9">
        <f t="shared" ref="I37:K37" si="20">I35+I36</f>
        <v>1499</v>
      </c>
      <c r="J37" s="9">
        <f>J35+J36</f>
        <v>1070</v>
      </c>
      <c r="K37" s="9">
        <f t="shared" si="20"/>
        <v>1350</v>
      </c>
      <c r="L37" s="9">
        <f>L35+L36</f>
        <v>1070</v>
      </c>
      <c r="M37" s="9">
        <f t="shared" ref="M37:O37" si="21">M35+M36</f>
        <v>1367</v>
      </c>
      <c r="N37" s="9">
        <f>N35+N36</f>
        <v>1070</v>
      </c>
      <c r="O37" s="9">
        <f t="shared" si="21"/>
        <v>1427</v>
      </c>
      <c r="P37" s="9">
        <f>P35+P36</f>
        <v>1070</v>
      </c>
      <c r="Q37" s="9">
        <f>Q35+Q36</f>
        <v>1490</v>
      </c>
      <c r="R37" s="6">
        <f t="shared" ref="R37:R38" si="22">SUM(B37,D37,F37,H37,J37,L37,N37,P37)</f>
        <v>8560</v>
      </c>
      <c r="S37" s="6">
        <f t="shared" si="17"/>
        <v>11498</v>
      </c>
      <c r="T37" s="16">
        <f t="shared" si="18"/>
        <v>0.34322429906542062</v>
      </c>
    </row>
    <row r="38" spans="1:20" s="13" customFormat="1" ht="20.100000000000001" customHeight="1" thickBot="1" x14ac:dyDescent="0.3">
      <c r="A38" s="14" t="s">
        <v>24</v>
      </c>
      <c r="B38" s="15">
        <v>1600</v>
      </c>
      <c r="C38" s="15">
        <v>1932</v>
      </c>
      <c r="D38" s="15">
        <v>1600</v>
      </c>
      <c r="E38" s="15">
        <v>1626</v>
      </c>
      <c r="F38" s="15">
        <v>1600</v>
      </c>
      <c r="G38" s="15">
        <v>1756</v>
      </c>
      <c r="H38" s="15">
        <v>1600</v>
      </c>
      <c r="I38" s="15">
        <v>1675</v>
      </c>
      <c r="J38" s="15">
        <v>1600</v>
      </c>
      <c r="K38" s="15">
        <v>1743</v>
      </c>
      <c r="L38" s="15">
        <v>1600</v>
      </c>
      <c r="M38" s="15">
        <v>1694</v>
      </c>
      <c r="N38" s="15">
        <v>1600</v>
      </c>
      <c r="O38" s="15">
        <v>1815</v>
      </c>
      <c r="P38" s="15">
        <v>1600</v>
      </c>
      <c r="Q38" s="15">
        <v>1548</v>
      </c>
      <c r="R38" s="6">
        <f t="shared" si="22"/>
        <v>12800</v>
      </c>
      <c r="S38" s="6">
        <f t="shared" si="17"/>
        <v>13789</v>
      </c>
      <c r="T38" s="16">
        <f t="shared" si="18"/>
        <v>7.7265624999999893E-2</v>
      </c>
    </row>
    <row r="39" spans="1:20" ht="20.100000000000001" customHeight="1" x14ac:dyDescent="0.25">
      <c r="A39" s="2"/>
    </row>
    <row r="40" spans="1:20" x14ac:dyDescent="0.25">
      <c r="A40" s="11" t="s">
        <v>25</v>
      </c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x14ac:dyDescent="0.25">
      <c r="A41" s="11" t="s">
        <v>26</v>
      </c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x14ac:dyDescent="0.25">
      <c r="A42" s="11" t="s">
        <v>34</v>
      </c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x14ac:dyDescent="0.25">
      <c r="A43" s="11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x14ac:dyDescent="0.25">
      <c r="A44" s="11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x14ac:dyDescent="0.25">
      <c r="R45"/>
      <c r="S45"/>
      <c r="T45"/>
    </row>
  </sheetData>
  <mergeCells count="46">
    <mergeCell ref="P8:Q8"/>
    <mergeCell ref="P33:Q33"/>
    <mergeCell ref="P23:Q23"/>
    <mergeCell ref="P16:Q16"/>
    <mergeCell ref="D16:E16"/>
    <mergeCell ref="H8:I8"/>
    <mergeCell ref="L33:M33"/>
    <mergeCell ref="J8:K8"/>
    <mergeCell ref="J16:K16"/>
    <mergeCell ref="H16:I16"/>
    <mergeCell ref="L8:M8"/>
    <mergeCell ref="L16:M16"/>
    <mergeCell ref="H23:I23"/>
    <mergeCell ref="H33:I33"/>
    <mergeCell ref="N23:O23"/>
    <mergeCell ref="N33:O33"/>
    <mergeCell ref="A4:T4"/>
    <mergeCell ref="A5:T5"/>
    <mergeCell ref="B8:C8"/>
    <mergeCell ref="A15:T15"/>
    <mergeCell ref="A22:T22"/>
    <mergeCell ref="A6:E6"/>
    <mergeCell ref="A8:A9"/>
    <mergeCell ref="R16:T16"/>
    <mergeCell ref="A16:A17"/>
    <mergeCell ref="R8:T8"/>
    <mergeCell ref="F8:G8"/>
    <mergeCell ref="F16:G16"/>
    <mergeCell ref="N8:O8"/>
    <mergeCell ref="N16:O16"/>
    <mergeCell ref="D8:E8"/>
    <mergeCell ref="B16:C16"/>
    <mergeCell ref="A23:A24"/>
    <mergeCell ref="A32:T32"/>
    <mergeCell ref="F23:G23"/>
    <mergeCell ref="B33:C33"/>
    <mergeCell ref="D33:E33"/>
    <mergeCell ref="F33:G33"/>
    <mergeCell ref="B23:C23"/>
    <mergeCell ref="D23:E23"/>
    <mergeCell ref="R33:T33"/>
    <mergeCell ref="R23:T23"/>
    <mergeCell ref="J23:K23"/>
    <mergeCell ref="J33:K33"/>
    <mergeCell ref="A33:A34"/>
    <mergeCell ref="L23:M23"/>
  </mergeCells>
  <phoneticPr fontId="19" type="noConversion"/>
  <hyperlinks>
    <hyperlink ref="A41" r:id="rId1" display="http://www.cross.saude.sp.gov.br/" xr:uid="{FE51D1B8-68B3-43B5-8936-1C285D78F04F}"/>
  </hyperlinks>
  <printOptions horizontalCentered="1"/>
  <pageMargins left="0.39370078740157483" right="0.39370078740157483" top="0.78740157480314965" bottom="0.39370078740157483" header="0.51181102362204722" footer="0.51181102362204722"/>
  <pageSetup paperSize="9" scale="5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 Amb.</vt:lpstr>
      <vt:lpstr>'Atividades e Resultados Amb.'!Area_de_impressao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Arlete Marinita de Oliveira</cp:lastModifiedBy>
  <cp:lastPrinted>2024-09-10T14:41:52Z</cp:lastPrinted>
  <dcterms:created xsi:type="dcterms:W3CDTF">2020-12-14T19:05:34Z</dcterms:created>
  <dcterms:modified xsi:type="dcterms:W3CDTF">2024-09-10T14:42:39Z</dcterms:modified>
</cp:coreProperties>
</file>