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hgg-srvarq\unidades\SECRETARIA\ADMINISTRATIVA\2.CONTRATOS\18.Site\1. Atividades e Resultados - Planilha de Produção (todo dia 10)\"/>
    </mc:Choice>
  </mc:AlternateContent>
  <xr:revisionPtr revIDLastSave="0" documentId="13_ncr:1_{5945E1A7-6473-48B5-8488-CADF3DB4AB3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tividades e Resultados Amb." sheetId="2" r:id="rId1"/>
  </sheets>
  <definedNames>
    <definedName name="_xlnm.Print_Area" localSheetId="0">'Atividades e Resultados Amb.'!$A$1:$N$67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1" i="2" l="1"/>
  <c r="L14" i="2"/>
  <c r="L13" i="2"/>
  <c r="L12" i="2"/>
  <c r="L21" i="2"/>
  <c r="L20" i="2"/>
  <c r="L19" i="2"/>
  <c r="L31" i="2"/>
  <c r="L30" i="2"/>
  <c r="L29" i="2"/>
  <c r="L28" i="2"/>
  <c r="L27" i="2"/>
  <c r="L26" i="2"/>
  <c r="L38" i="2"/>
  <c r="L37" i="2"/>
  <c r="L36" i="2"/>
  <c r="L39" i="2"/>
  <c r="M13" i="2"/>
  <c r="M12" i="2"/>
  <c r="M11" i="2"/>
  <c r="M20" i="2"/>
  <c r="M19" i="2"/>
  <c r="M30" i="2"/>
  <c r="M29" i="2"/>
  <c r="M28" i="2"/>
  <c r="M27" i="2"/>
  <c r="M26" i="2"/>
  <c r="M39" i="2"/>
  <c r="M37" i="2"/>
  <c r="M36" i="2"/>
  <c r="M44" i="2"/>
  <c r="M49" i="2"/>
  <c r="K38" i="2"/>
  <c r="M38" i="2" s="1"/>
  <c r="J38" i="2"/>
  <c r="K31" i="2"/>
  <c r="M31" i="2" s="1"/>
  <c r="J31" i="2"/>
  <c r="K21" i="2"/>
  <c r="M21" i="2" s="1"/>
  <c r="J21" i="2"/>
  <c r="K14" i="2"/>
  <c r="M14" i="2" s="1"/>
  <c r="J14" i="2"/>
  <c r="N49" i="2" l="1"/>
  <c r="N44" i="2"/>
  <c r="H38" i="2"/>
  <c r="H21" i="2"/>
  <c r="H14" i="2"/>
  <c r="I14" i="2"/>
  <c r="I21" i="2"/>
  <c r="H31" i="2"/>
  <c r="I31" i="2"/>
  <c r="I38" i="2"/>
  <c r="C21" i="2"/>
  <c r="D21" i="2"/>
  <c r="E21" i="2"/>
  <c r="F21" i="2"/>
  <c r="G21" i="2"/>
  <c r="B21" i="2"/>
  <c r="C14" i="2"/>
  <c r="D14" i="2"/>
  <c r="E14" i="2"/>
  <c r="F14" i="2"/>
  <c r="G14" i="2"/>
  <c r="B14" i="2"/>
  <c r="G38" i="2"/>
  <c r="F38" i="2"/>
  <c r="G31" i="2"/>
  <c r="F31" i="2"/>
  <c r="E31" i="2"/>
  <c r="D31" i="2"/>
  <c r="E38" i="2"/>
  <c r="D38" i="2"/>
  <c r="C31" i="2"/>
  <c r="B38" i="2"/>
  <c r="B31" i="2"/>
  <c r="N13" i="2" l="1"/>
  <c r="C38" i="2"/>
  <c r="N21" i="2" l="1"/>
  <c r="N14" i="2"/>
  <c r="N31" i="2"/>
  <c r="N38" i="2"/>
  <c r="N27" i="2"/>
  <c r="N30" i="2"/>
  <c r="N37" i="2"/>
  <c r="N29" i="2"/>
  <c r="N19" i="2"/>
  <c r="N11" i="2"/>
  <c r="N36" i="2"/>
  <c r="N20" i="2"/>
  <c r="N39" i="2"/>
  <c r="N12" i="2"/>
  <c r="N28" i="2"/>
  <c r="N26" i="2"/>
</calcChain>
</file>

<file path=xl/sharedStrings.xml><?xml version="1.0" encoding="utf-8"?>
<sst xmlns="http://schemas.openxmlformats.org/spreadsheetml/2006/main" count="144" uniqueCount="34">
  <si>
    <t> 271 - Consultas Médicas </t>
  </si>
  <si>
    <t>Janeiro</t>
  </si>
  <si>
    <t>Total</t>
  </si>
  <si>
    <t>Cont.</t>
  </si>
  <si>
    <t>Real.</t>
  </si>
  <si>
    <t>%</t>
  </si>
  <si>
    <t>Primeiras Consultas Rede</t>
  </si>
  <si>
    <t>Interconsultas</t>
  </si>
  <si>
    <t>Consultas Subseqüentes</t>
  </si>
  <si>
    <t> 272 - Consultas Não Médicas/Procedimentos Terapêuticos Não Médicos </t>
  </si>
  <si>
    <t>Consultas Não Médicas</t>
  </si>
  <si>
    <t>Procedimentos Terapêuticos (sessões)</t>
  </si>
  <si>
    <t> 275 - SADT Externo </t>
  </si>
  <si>
    <t>Diagnóstico por Radiologia</t>
  </si>
  <si>
    <t>Diagnóstico por Ultra-Sonografia</t>
  </si>
  <si>
    <t>Diagnóstico por Tomografia</t>
  </si>
  <si>
    <t>Diagnóstico por Ressonância Magnética</t>
  </si>
  <si>
    <t>Diagnóstico por Endoscopia</t>
  </si>
  <si>
    <t> 189 - Tratamentos Clínicos </t>
  </si>
  <si>
    <t>Tratamento em Oncologia - Quimioterapia</t>
  </si>
  <si>
    <t>Tratamento em Oncologia - Hormonioterapia</t>
  </si>
  <si>
    <t>Total do Grupo Quimioterapia (Quimioterapia e Hormonioterapia)</t>
  </si>
  <si>
    <t>Tratamento em Oncologia - Radioterapia</t>
  </si>
  <si>
    <t>Fonte: http://www.gestao.saude.sp.gov.br</t>
  </si>
  <si>
    <t>http://www.cross.saude.sp.gov.br</t>
  </si>
  <si>
    <t>HOSPITAL GERAL 'PROF. DR. WALDEMAR DE CARVALHO PINTO FILHO' DE GUARULHOS</t>
  </si>
  <si>
    <t>Fevereiro</t>
  </si>
  <si>
    <t>Março</t>
  </si>
  <si>
    <t>Ano 2026</t>
  </si>
  <si>
    <t> 606 - Consultas Médicas por Telemedicina (acompanhamento) </t>
  </si>
  <si>
    <t> 608 - Consultas Não Médicas por Telemedicina (acompanhamento) </t>
  </si>
  <si>
    <t>Abril</t>
  </si>
  <si>
    <t>Maio</t>
  </si>
  <si>
    <t>Atualizado em 08.06.2026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</si>
</sst>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color rgb="FF696969"/>
      <name val="Verdana"/>
      <family val="2"/>
    </font>
    <font>
      <sz val="9"/>
      <color theme="1"/>
      <name val="Calibri"/>
      <family val="2"/>
      <scheme val="minor"/>
    </font>
    <font>
      <b/>
      <sz val="10"/>
      <color rgb="FF696969"/>
      <name val="Verdana"/>
      <family val="2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/>
      <diagonal/>
    </border>
    <border>
      <left style="medium">
        <color rgb="FFCFCFCF"/>
      </left>
      <right style="medium">
        <color rgb="FFCFCFCF"/>
      </right>
      <top/>
      <bottom style="medium">
        <color rgb="FFCFCFCF"/>
      </bottom>
      <diagonal/>
    </border>
    <border>
      <left style="medium">
        <color rgb="FFCFCFCF"/>
      </left>
      <right/>
      <top style="medium">
        <color rgb="FFCFCFCF"/>
      </top>
      <bottom style="medium">
        <color rgb="FFCFCFCF"/>
      </bottom>
      <diagonal/>
    </border>
    <border>
      <left/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/>
      <top style="medium">
        <color rgb="FFCFCFCF"/>
      </top>
      <bottom style="medium">
        <color rgb="FFCFCFCF"/>
      </bottom>
      <diagonal/>
    </border>
    <border>
      <left/>
      <right/>
      <top/>
      <bottom style="medium">
        <color rgb="FFCFCFCF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9" fontId="1" fillId="0" borderId="0" applyFont="0" applyFill="0" applyBorder="0" applyAlignment="0" applyProtection="0"/>
  </cellStyleXfs>
  <cellXfs count="35">
    <xf numFmtId="0" fontId="0" fillId="0" borderId="0" xfId="0"/>
    <xf numFmtId="0" fontId="16" fillId="0" borderId="1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10" fontId="16" fillId="0" borderId="0" xfId="42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3" fontId="16" fillId="0" borderId="0" xfId="0" applyNumberFormat="1" applyFont="1" applyAlignment="1">
      <alignment horizontal="center" vertical="center" wrapText="1"/>
    </xf>
    <xf numFmtId="0" fontId="16" fillId="0" borderId="0" xfId="0" applyFont="1" applyAlignment="1">
      <alignment vertical="center" wrapText="1"/>
    </xf>
    <xf numFmtId="0" fontId="21" fillId="0" borderId="0" xfId="0" applyFont="1" applyAlignment="1">
      <alignment vertical="center"/>
    </xf>
    <xf numFmtId="0" fontId="22" fillId="0" borderId="17" xfId="0" applyFont="1" applyBorder="1" applyAlignment="1">
      <alignment vertical="center" wrapText="1"/>
    </xf>
    <xf numFmtId="0" fontId="23" fillId="0" borderId="0" xfId="0" applyFont="1" applyAlignment="1">
      <alignment vertical="center"/>
    </xf>
    <xf numFmtId="0" fontId="22" fillId="0" borderId="17" xfId="0" applyFont="1" applyBorder="1" applyAlignment="1">
      <alignment vertical="center"/>
    </xf>
    <xf numFmtId="0" fontId="22" fillId="0" borderId="10" xfId="0" applyFont="1" applyBorder="1" applyAlignment="1">
      <alignment vertical="center"/>
    </xf>
    <xf numFmtId="0" fontId="23" fillId="0" borderId="0" xfId="0" applyFont="1" applyAlignment="1">
      <alignment horizontal="center" vertical="center"/>
    </xf>
    <xf numFmtId="0" fontId="24" fillId="0" borderId="0" xfId="0" applyFont="1" applyAlignment="1">
      <alignment vertical="center"/>
    </xf>
    <xf numFmtId="0" fontId="24" fillId="0" borderId="11" xfId="0" applyFont="1" applyBorder="1" applyAlignment="1">
      <alignment vertical="center" wrapText="1"/>
    </xf>
    <xf numFmtId="0" fontId="24" fillId="0" borderId="11" xfId="0" applyFont="1" applyBorder="1" applyAlignment="1">
      <alignment horizontal="center" vertical="center" wrapText="1"/>
    </xf>
    <xf numFmtId="0" fontId="25" fillId="0" borderId="11" xfId="0" applyFont="1" applyBorder="1" applyAlignment="1">
      <alignment horizontal="center" vertical="center" wrapText="1"/>
    </xf>
    <xf numFmtId="3" fontId="25" fillId="0" borderId="11" xfId="0" applyNumberFormat="1" applyFont="1" applyBorder="1" applyAlignment="1">
      <alignment horizontal="center" vertical="center" wrapText="1"/>
    </xf>
    <xf numFmtId="10" fontId="25" fillId="0" borderId="11" xfId="42" applyNumberFormat="1" applyFont="1" applyBorder="1" applyAlignment="1">
      <alignment horizontal="center" vertical="center" wrapText="1"/>
    </xf>
    <xf numFmtId="3" fontId="24" fillId="0" borderId="11" xfId="0" applyNumberFormat="1" applyFont="1" applyBorder="1" applyAlignment="1">
      <alignment horizontal="center" vertical="center" wrapText="1"/>
    </xf>
    <xf numFmtId="0" fontId="20" fillId="0" borderId="17" xfId="0" applyFont="1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22" fillId="0" borderId="17" xfId="0" applyFont="1" applyBorder="1" applyAlignment="1">
      <alignment vertical="center" wrapText="1"/>
    </xf>
    <xf numFmtId="0" fontId="19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6" fillId="0" borderId="0" xfId="0" applyFont="1" applyAlignment="1">
      <alignment horizontal="center"/>
    </xf>
    <xf numFmtId="0" fontId="26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0" fontId="27" fillId="0" borderId="0" xfId="0" applyFont="1" applyAlignment="1">
      <alignment horizontal="center"/>
    </xf>
  </cellXfs>
  <cellStyles count="43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ta" xfId="15" builtinId="10" customBuiltin="1"/>
    <cellStyle name="Porcentagem" xfId="42" builtinId="5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752475</xdr:colOff>
      <xdr:row>0</xdr:row>
      <xdr:rowOff>57150</xdr:rowOff>
    </xdr:from>
    <xdr:to>
      <xdr:col>13</xdr:col>
      <xdr:colOff>641748</xdr:colOff>
      <xdr:row>3</xdr:row>
      <xdr:rowOff>152400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861DCE35-03EC-4CAB-8424-02A62BB275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91225" y="57150"/>
          <a:ext cx="708422" cy="666750"/>
        </a:xfrm>
        <a:prstGeom prst="rect">
          <a:avLst/>
        </a:prstGeom>
      </xdr:spPr>
    </xdr:pic>
    <xdr:clientData/>
  </xdr:twoCellAnchor>
  <xdr:twoCellAnchor editAs="oneCell">
    <xdr:from>
      <xdr:col>0</xdr:col>
      <xdr:colOff>161926</xdr:colOff>
      <xdr:row>0</xdr:row>
      <xdr:rowOff>28576</xdr:rowOff>
    </xdr:from>
    <xdr:to>
      <xdr:col>0</xdr:col>
      <xdr:colOff>1190626</xdr:colOff>
      <xdr:row>3</xdr:row>
      <xdr:rowOff>161926</xdr:rowOff>
    </xdr:to>
    <xdr:pic>
      <xdr:nvPicPr>
        <xdr:cNvPr id="9" name="Imagem 8" descr="Secretaria da Educação do Estado de São Paulo | Período Eleitoral">
          <a:extLst>
            <a:ext uri="{FF2B5EF4-FFF2-40B4-BE49-F238E27FC236}">
              <a16:creationId xmlns:a16="http://schemas.microsoft.com/office/drawing/2014/main" id="{4A0F66E2-BE68-4F82-8E1D-5CFC4065C1EA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6" y="28576"/>
          <a:ext cx="1028700" cy="7048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cross.saude.sp.gov.b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5:N66"/>
  <sheetViews>
    <sheetView showGridLines="0" tabSelected="1" view="pageBreakPreview" topLeftCell="A37" zoomScale="80" zoomScaleNormal="100" zoomScaleSheetLayoutView="80" workbookViewId="0">
      <selection activeCell="I55" sqref="I55"/>
    </sheetView>
  </sheetViews>
  <sheetFormatPr defaultRowHeight="15" x14ac:dyDescent="0.25"/>
  <cols>
    <col min="1" max="1" width="41.7109375" style="2" customWidth="1"/>
    <col min="2" max="14" width="12.28515625" style="6" customWidth="1"/>
    <col min="15" max="16384" width="9.140625" style="2"/>
  </cols>
  <sheetData>
    <row r="5" spans="1:14" ht="15" customHeight="1" x14ac:dyDescent="0.25">
      <c r="A5" s="29" t="s">
        <v>25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</row>
    <row r="6" spans="1:14" ht="18.75" x14ac:dyDescent="0.25">
      <c r="A6" s="29" t="s">
        <v>28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</row>
    <row r="7" spans="1:14" ht="15" customHeight="1" thickBot="1" x14ac:dyDescent="0.3">
      <c r="A7" s="30"/>
      <c r="B7" s="30"/>
      <c r="C7" s="30"/>
      <c r="D7" s="4"/>
      <c r="E7" s="4"/>
      <c r="F7" s="4"/>
      <c r="G7" s="4"/>
      <c r="H7" s="4"/>
      <c r="I7" s="4"/>
      <c r="J7" s="4"/>
      <c r="K7" s="4"/>
    </row>
    <row r="8" spans="1:14" s="11" customFormat="1" ht="20.100000000000001" customHeight="1" thickBot="1" x14ac:dyDescent="0.3">
      <c r="A8" s="13" t="s">
        <v>0</v>
      </c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</row>
    <row r="9" spans="1:14" ht="20.100000000000001" customHeight="1" thickBot="1" x14ac:dyDescent="0.3">
      <c r="A9" s="23"/>
      <c r="B9" s="25" t="s">
        <v>1</v>
      </c>
      <c r="C9" s="26"/>
      <c r="D9" s="25" t="s">
        <v>26</v>
      </c>
      <c r="E9" s="26"/>
      <c r="F9" s="25" t="s">
        <v>27</v>
      </c>
      <c r="G9" s="26"/>
      <c r="H9" s="25" t="s">
        <v>31</v>
      </c>
      <c r="I9" s="26"/>
      <c r="J9" s="25" t="s">
        <v>32</v>
      </c>
      <c r="K9" s="26"/>
      <c r="L9" s="25" t="s">
        <v>2</v>
      </c>
      <c r="M9" s="27"/>
      <c r="N9" s="26"/>
    </row>
    <row r="10" spans="1:14" ht="27.75" customHeight="1" thickBot="1" x14ac:dyDescent="0.3">
      <c r="A10" s="24"/>
      <c r="B10" s="1" t="s">
        <v>3</v>
      </c>
      <c r="C10" s="1" t="s">
        <v>4</v>
      </c>
      <c r="D10" s="1" t="s">
        <v>3</v>
      </c>
      <c r="E10" s="1" t="s">
        <v>4</v>
      </c>
      <c r="F10" s="1" t="s">
        <v>3</v>
      </c>
      <c r="G10" s="1" t="s">
        <v>4</v>
      </c>
      <c r="H10" s="1" t="s">
        <v>3</v>
      </c>
      <c r="I10" s="1" t="s">
        <v>4</v>
      </c>
      <c r="J10" s="1" t="s">
        <v>3</v>
      </c>
      <c r="K10" s="1" t="s">
        <v>4</v>
      </c>
      <c r="L10" s="1" t="s">
        <v>3</v>
      </c>
      <c r="M10" s="1" t="s">
        <v>4</v>
      </c>
      <c r="N10" s="1" t="s">
        <v>5</v>
      </c>
    </row>
    <row r="11" spans="1:14" s="15" customFormat="1" ht="20.100000000000001" customHeight="1" thickBot="1" x14ac:dyDescent="0.3">
      <c r="A11" s="16" t="s">
        <v>6</v>
      </c>
      <c r="B11" s="17">
        <v>642</v>
      </c>
      <c r="C11" s="17">
        <v>558</v>
      </c>
      <c r="D11" s="17">
        <v>642</v>
      </c>
      <c r="E11" s="17">
        <v>518</v>
      </c>
      <c r="F11" s="17">
        <v>642</v>
      </c>
      <c r="G11" s="17">
        <v>522</v>
      </c>
      <c r="H11" s="17">
        <v>642</v>
      </c>
      <c r="I11" s="17">
        <v>585</v>
      </c>
      <c r="J11" s="17">
        <v>642</v>
      </c>
      <c r="K11" s="17">
        <v>578</v>
      </c>
      <c r="L11" s="19">
        <f>B11*5</f>
        <v>3210</v>
      </c>
      <c r="M11" s="19">
        <f t="shared" ref="M11:M14" si="0">C11+E11+G11+I11+K11</f>
        <v>2761</v>
      </c>
      <c r="N11" s="20">
        <f>M11/L11-100%</f>
        <v>-0.13987538940809974</v>
      </c>
    </row>
    <row r="12" spans="1:14" s="15" customFormat="1" ht="20.100000000000001" customHeight="1" thickBot="1" x14ac:dyDescent="0.3">
      <c r="A12" s="16" t="s">
        <v>7</v>
      </c>
      <c r="B12" s="17">
        <v>450</v>
      </c>
      <c r="C12" s="21">
        <v>499</v>
      </c>
      <c r="D12" s="17">
        <v>450</v>
      </c>
      <c r="E12" s="17">
        <v>513</v>
      </c>
      <c r="F12" s="17">
        <v>450</v>
      </c>
      <c r="G12" s="17">
        <v>739</v>
      </c>
      <c r="H12" s="17">
        <v>450</v>
      </c>
      <c r="I12" s="17">
        <v>599</v>
      </c>
      <c r="J12" s="17">
        <v>450</v>
      </c>
      <c r="K12" s="17">
        <v>666</v>
      </c>
      <c r="L12" s="19">
        <f t="shared" ref="L12:L14" si="1">B12*5</f>
        <v>2250</v>
      </c>
      <c r="M12" s="19">
        <f t="shared" si="0"/>
        <v>3016</v>
      </c>
      <c r="N12" s="20">
        <f t="shared" ref="N12:N13" si="2">M12/L12-100%</f>
        <v>0.34044444444444455</v>
      </c>
    </row>
    <row r="13" spans="1:14" s="15" customFormat="1" ht="20.100000000000001" customHeight="1" thickBot="1" x14ac:dyDescent="0.3">
      <c r="A13" s="16" t="s">
        <v>8</v>
      </c>
      <c r="B13" s="21">
        <v>1708</v>
      </c>
      <c r="C13" s="21">
        <v>3345</v>
      </c>
      <c r="D13" s="21">
        <v>1708</v>
      </c>
      <c r="E13" s="21">
        <v>3121</v>
      </c>
      <c r="F13" s="21">
        <v>1708</v>
      </c>
      <c r="G13" s="21">
        <v>3881</v>
      </c>
      <c r="H13" s="21">
        <v>1708</v>
      </c>
      <c r="I13" s="21">
        <v>3165</v>
      </c>
      <c r="J13" s="21">
        <v>1708</v>
      </c>
      <c r="K13" s="21">
        <v>3133</v>
      </c>
      <c r="L13" s="19">
        <f t="shared" si="1"/>
        <v>8540</v>
      </c>
      <c r="M13" s="19">
        <f t="shared" si="0"/>
        <v>16645</v>
      </c>
      <c r="N13" s="20">
        <f t="shared" si="2"/>
        <v>0.94906323185011709</v>
      </c>
    </row>
    <row r="14" spans="1:14" s="15" customFormat="1" ht="20.100000000000001" customHeight="1" thickBot="1" x14ac:dyDescent="0.3">
      <c r="A14" s="16" t="s">
        <v>2</v>
      </c>
      <c r="B14" s="21">
        <f t="shared" ref="B14:G14" si="3">SUM(B11:B13)</f>
        <v>2800</v>
      </c>
      <c r="C14" s="21">
        <f t="shared" si="3"/>
        <v>4402</v>
      </c>
      <c r="D14" s="21">
        <f t="shared" si="3"/>
        <v>2800</v>
      </c>
      <c r="E14" s="21">
        <f t="shared" si="3"/>
        <v>4152</v>
      </c>
      <c r="F14" s="21">
        <f t="shared" si="3"/>
        <v>2800</v>
      </c>
      <c r="G14" s="21">
        <f t="shared" si="3"/>
        <v>5142</v>
      </c>
      <c r="H14" s="21">
        <f t="shared" ref="H14:J14" si="4">SUM(H11:H13)</f>
        <v>2800</v>
      </c>
      <c r="I14" s="21">
        <f t="shared" ref="I14:K14" si="5">SUM(I11:I13)</f>
        <v>4349</v>
      </c>
      <c r="J14" s="21">
        <f t="shared" si="4"/>
        <v>2800</v>
      </c>
      <c r="K14" s="21">
        <f t="shared" si="5"/>
        <v>4377</v>
      </c>
      <c r="L14" s="19">
        <f t="shared" si="1"/>
        <v>14000</v>
      </c>
      <c r="M14" s="19">
        <f t="shared" si="0"/>
        <v>22422</v>
      </c>
      <c r="N14" s="20">
        <f>M14/L14-100%</f>
        <v>0.60157142857142865</v>
      </c>
    </row>
    <row r="15" spans="1:14" ht="20.100000000000001" customHeight="1" x14ac:dyDescent="0.25">
      <c r="A15" s="3"/>
    </row>
    <row r="16" spans="1:14" s="11" customFormat="1" ht="27" customHeight="1" thickBot="1" x14ac:dyDescent="0.3">
      <c r="A16" s="12" t="s">
        <v>9</v>
      </c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</row>
    <row r="17" spans="1:14" ht="20.100000000000001" customHeight="1" thickBot="1" x14ac:dyDescent="0.3">
      <c r="A17" s="23"/>
      <c r="B17" s="25" t="s">
        <v>1</v>
      </c>
      <c r="C17" s="26"/>
      <c r="D17" s="25" t="s">
        <v>26</v>
      </c>
      <c r="E17" s="26"/>
      <c r="F17" s="25" t="s">
        <v>27</v>
      </c>
      <c r="G17" s="26"/>
      <c r="H17" s="25" t="s">
        <v>31</v>
      </c>
      <c r="I17" s="26"/>
      <c r="J17" s="25" t="s">
        <v>32</v>
      </c>
      <c r="K17" s="26"/>
      <c r="L17" s="25" t="s">
        <v>2</v>
      </c>
      <c r="M17" s="27"/>
      <c r="N17" s="26"/>
    </row>
    <row r="18" spans="1:14" ht="27.75" customHeight="1" thickBot="1" x14ac:dyDescent="0.3">
      <c r="A18" s="24"/>
      <c r="B18" s="1" t="s">
        <v>3</v>
      </c>
      <c r="C18" s="1" t="s">
        <v>4</v>
      </c>
      <c r="D18" s="1" t="s">
        <v>3</v>
      </c>
      <c r="E18" s="1" t="s">
        <v>4</v>
      </c>
      <c r="F18" s="1" t="s">
        <v>3</v>
      </c>
      <c r="G18" s="1" t="s">
        <v>4</v>
      </c>
      <c r="H18" s="1" t="s">
        <v>3</v>
      </c>
      <c r="I18" s="1" t="s">
        <v>4</v>
      </c>
      <c r="J18" s="1" t="s">
        <v>3</v>
      </c>
      <c r="K18" s="1" t="s">
        <v>4</v>
      </c>
      <c r="L18" s="1" t="s">
        <v>3</v>
      </c>
      <c r="M18" s="1" t="s">
        <v>4</v>
      </c>
      <c r="N18" s="1" t="s">
        <v>5</v>
      </c>
    </row>
    <row r="19" spans="1:14" s="15" customFormat="1" ht="20.100000000000001" customHeight="1" thickBot="1" x14ac:dyDescent="0.3">
      <c r="A19" s="16" t="s">
        <v>10</v>
      </c>
      <c r="B19" s="21">
        <v>1669</v>
      </c>
      <c r="C19" s="21">
        <v>2162</v>
      </c>
      <c r="D19" s="21">
        <v>1669</v>
      </c>
      <c r="E19" s="21">
        <v>1929</v>
      </c>
      <c r="F19" s="21">
        <v>1669</v>
      </c>
      <c r="G19" s="21">
        <v>2977</v>
      </c>
      <c r="H19" s="21">
        <v>1669</v>
      </c>
      <c r="I19" s="21">
        <v>2576</v>
      </c>
      <c r="J19" s="21">
        <v>1669</v>
      </c>
      <c r="K19" s="21">
        <v>2640</v>
      </c>
      <c r="L19" s="19">
        <f t="shared" ref="L19:L21" si="6">B19*5</f>
        <v>8345</v>
      </c>
      <c r="M19" s="19">
        <f t="shared" ref="M19:M21" si="7">C19+E19+G19+I19+K19</f>
        <v>12284</v>
      </c>
      <c r="N19" s="20">
        <f>M19/L19-100%</f>
        <v>0.47201917315757935</v>
      </c>
    </row>
    <row r="20" spans="1:14" s="15" customFormat="1" ht="20.100000000000001" customHeight="1" thickBot="1" x14ac:dyDescent="0.3">
      <c r="A20" s="16" t="s">
        <v>11</v>
      </c>
      <c r="B20" s="17">
        <v>380</v>
      </c>
      <c r="C20" s="21">
        <v>371</v>
      </c>
      <c r="D20" s="17">
        <v>380</v>
      </c>
      <c r="E20" s="21">
        <v>461</v>
      </c>
      <c r="F20" s="17">
        <v>380</v>
      </c>
      <c r="G20" s="21">
        <v>471</v>
      </c>
      <c r="H20" s="17">
        <v>380</v>
      </c>
      <c r="I20" s="21">
        <v>611</v>
      </c>
      <c r="J20" s="17">
        <v>380</v>
      </c>
      <c r="K20" s="21">
        <v>549</v>
      </c>
      <c r="L20" s="19">
        <f t="shared" si="6"/>
        <v>1900</v>
      </c>
      <c r="M20" s="19">
        <f t="shared" si="7"/>
        <v>2463</v>
      </c>
      <c r="N20" s="20">
        <f t="shared" ref="N20" si="8">M20/L20-100%</f>
        <v>0.29631578947368431</v>
      </c>
    </row>
    <row r="21" spans="1:14" s="15" customFormat="1" ht="20.100000000000001" customHeight="1" thickBot="1" x14ac:dyDescent="0.3">
      <c r="A21" s="16" t="s">
        <v>2</v>
      </c>
      <c r="B21" s="21">
        <f t="shared" ref="B21:G21" si="9">SUM(B19:B20)</f>
        <v>2049</v>
      </c>
      <c r="C21" s="21">
        <f t="shared" si="9"/>
        <v>2533</v>
      </c>
      <c r="D21" s="21">
        <f t="shared" si="9"/>
        <v>2049</v>
      </c>
      <c r="E21" s="21">
        <f t="shared" si="9"/>
        <v>2390</v>
      </c>
      <c r="F21" s="21">
        <f t="shared" si="9"/>
        <v>2049</v>
      </c>
      <c r="G21" s="21">
        <f t="shared" si="9"/>
        <v>3448</v>
      </c>
      <c r="H21" s="21">
        <f t="shared" ref="H21:J21" si="10">SUM(H19:H20)</f>
        <v>2049</v>
      </c>
      <c r="I21" s="21">
        <f t="shared" ref="I21:K21" si="11">SUM(I19:I20)</f>
        <v>3187</v>
      </c>
      <c r="J21" s="21">
        <f t="shared" si="10"/>
        <v>2049</v>
      </c>
      <c r="K21" s="21">
        <f t="shared" si="11"/>
        <v>3189</v>
      </c>
      <c r="L21" s="19">
        <f t="shared" si="6"/>
        <v>10245</v>
      </c>
      <c r="M21" s="19">
        <f t="shared" si="7"/>
        <v>14747</v>
      </c>
      <c r="N21" s="20">
        <f>M21/L21-100%</f>
        <v>0.43943387018057578</v>
      </c>
    </row>
    <row r="22" spans="1:14" ht="20.100000000000001" customHeight="1" x14ac:dyDescent="0.25">
      <c r="A22" s="3"/>
    </row>
    <row r="23" spans="1:14" s="11" customFormat="1" ht="20.100000000000001" customHeight="1" thickBot="1" x14ac:dyDescent="0.3">
      <c r="A23" s="12" t="s">
        <v>12</v>
      </c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</row>
    <row r="24" spans="1:14" ht="20.100000000000001" customHeight="1" thickBot="1" x14ac:dyDescent="0.3">
      <c r="A24" s="23"/>
      <c r="B24" s="25" t="s">
        <v>1</v>
      </c>
      <c r="C24" s="26"/>
      <c r="D24" s="25" t="s">
        <v>26</v>
      </c>
      <c r="E24" s="26"/>
      <c r="F24" s="25" t="s">
        <v>27</v>
      </c>
      <c r="G24" s="26"/>
      <c r="H24" s="25" t="s">
        <v>31</v>
      </c>
      <c r="I24" s="26"/>
      <c r="J24" s="25" t="s">
        <v>32</v>
      </c>
      <c r="K24" s="26"/>
      <c r="L24" s="25" t="s">
        <v>2</v>
      </c>
      <c r="M24" s="27"/>
      <c r="N24" s="26"/>
    </row>
    <row r="25" spans="1:14" ht="25.5" customHeight="1" thickBot="1" x14ac:dyDescent="0.3">
      <c r="A25" s="24"/>
      <c r="B25" s="1" t="s">
        <v>3</v>
      </c>
      <c r="C25" s="1" t="s">
        <v>4</v>
      </c>
      <c r="D25" s="1" t="s">
        <v>3</v>
      </c>
      <c r="E25" s="1" t="s">
        <v>4</v>
      </c>
      <c r="F25" s="1" t="s">
        <v>3</v>
      </c>
      <c r="G25" s="1" t="s">
        <v>4</v>
      </c>
      <c r="H25" s="1" t="s">
        <v>3</v>
      </c>
      <c r="I25" s="1" t="s">
        <v>4</v>
      </c>
      <c r="J25" s="1" t="s">
        <v>3</v>
      </c>
      <c r="K25" s="1" t="s">
        <v>4</v>
      </c>
      <c r="L25" s="1" t="s">
        <v>3</v>
      </c>
      <c r="M25" s="1" t="s">
        <v>4</v>
      </c>
      <c r="N25" s="1" t="s">
        <v>5</v>
      </c>
    </row>
    <row r="26" spans="1:14" s="15" customFormat="1" ht="20.100000000000001" customHeight="1" thickBot="1" x14ac:dyDescent="0.3">
      <c r="A26" s="16" t="s">
        <v>13</v>
      </c>
      <c r="B26" s="17">
        <v>800</v>
      </c>
      <c r="C26" s="17">
        <v>111</v>
      </c>
      <c r="D26" s="17">
        <v>800</v>
      </c>
      <c r="E26" s="17">
        <v>327</v>
      </c>
      <c r="F26" s="17">
        <v>800</v>
      </c>
      <c r="G26" s="17">
        <v>476</v>
      </c>
      <c r="H26" s="17">
        <v>800</v>
      </c>
      <c r="I26" s="17">
        <v>0</v>
      </c>
      <c r="J26" s="17">
        <v>800</v>
      </c>
      <c r="K26" s="17">
        <v>3</v>
      </c>
      <c r="L26" s="19">
        <f t="shared" ref="L26:L31" si="12">B26*5</f>
        <v>4000</v>
      </c>
      <c r="M26" s="19">
        <f t="shared" ref="M26:M31" si="13">C26+E26+G26+I26+K26</f>
        <v>917</v>
      </c>
      <c r="N26" s="20">
        <f t="shared" ref="N26:N31" si="14">M26/L26-100%</f>
        <v>-0.77075000000000005</v>
      </c>
    </row>
    <row r="27" spans="1:14" s="15" customFormat="1" ht="20.100000000000001" customHeight="1" thickBot="1" x14ac:dyDescent="0.3">
      <c r="A27" s="16" t="s">
        <v>14</v>
      </c>
      <c r="B27" s="17">
        <v>685</v>
      </c>
      <c r="C27" s="17">
        <v>738</v>
      </c>
      <c r="D27" s="17">
        <v>685</v>
      </c>
      <c r="E27" s="17">
        <v>721</v>
      </c>
      <c r="F27" s="17">
        <v>685</v>
      </c>
      <c r="G27" s="17">
        <v>686</v>
      </c>
      <c r="H27" s="17">
        <v>685</v>
      </c>
      <c r="I27" s="17">
        <v>604</v>
      </c>
      <c r="J27" s="17">
        <v>685</v>
      </c>
      <c r="K27" s="17">
        <v>612</v>
      </c>
      <c r="L27" s="19">
        <f t="shared" si="12"/>
        <v>3425</v>
      </c>
      <c r="M27" s="19">
        <f t="shared" si="13"/>
        <v>3361</v>
      </c>
      <c r="N27" s="20">
        <f t="shared" si="14"/>
        <v>-1.868613138686126E-2</v>
      </c>
    </row>
    <row r="28" spans="1:14" s="15" customFormat="1" ht="20.100000000000001" customHeight="1" thickBot="1" x14ac:dyDescent="0.3">
      <c r="A28" s="16" t="s">
        <v>15</v>
      </c>
      <c r="B28" s="17">
        <v>300</v>
      </c>
      <c r="C28" s="17">
        <v>303</v>
      </c>
      <c r="D28" s="17">
        <v>300</v>
      </c>
      <c r="E28" s="17">
        <v>288</v>
      </c>
      <c r="F28" s="17">
        <v>300</v>
      </c>
      <c r="G28" s="17">
        <v>363</v>
      </c>
      <c r="H28" s="17">
        <v>300</v>
      </c>
      <c r="I28" s="17">
        <v>301</v>
      </c>
      <c r="J28" s="17">
        <v>300</v>
      </c>
      <c r="K28" s="17">
        <v>423</v>
      </c>
      <c r="L28" s="19">
        <f t="shared" si="12"/>
        <v>1500</v>
      </c>
      <c r="M28" s="19">
        <f t="shared" si="13"/>
        <v>1678</v>
      </c>
      <c r="N28" s="20">
        <f t="shared" si="14"/>
        <v>0.1186666666666667</v>
      </c>
    </row>
    <row r="29" spans="1:14" s="15" customFormat="1" ht="16.5" thickBot="1" x14ac:dyDescent="0.3">
      <c r="A29" s="16" t="s">
        <v>16</v>
      </c>
      <c r="B29" s="17">
        <v>450</v>
      </c>
      <c r="C29" s="17">
        <v>190</v>
      </c>
      <c r="D29" s="17">
        <v>450</v>
      </c>
      <c r="E29" s="17">
        <v>241</v>
      </c>
      <c r="F29" s="17">
        <v>450</v>
      </c>
      <c r="G29" s="17">
        <v>295</v>
      </c>
      <c r="H29" s="17">
        <v>450</v>
      </c>
      <c r="I29" s="17">
        <v>313</v>
      </c>
      <c r="J29" s="17">
        <v>450</v>
      </c>
      <c r="K29" s="17">
        <v>258</v>
      </c>
      <c r="L29" s="19">
        <f t="shared" si="12"/>
        <v>2250</v>
      </c>
      <c r="M29" s="19">
        <f t="shared" si="13"/>
        <v>1297</v>
      </c>
      <c r="N29" s="20">
        <f t="shared" si="14"/>
        <v>-0.42355555555555557</v>
      </c>
    </row>
    <row r="30" spans="1:14" s="15" customFormat="1" ht="20.100000000000001" customHeight="1" thickBot="1" x14ac:dyDescent="0.3">
      <c r="A30" s="16" t="s">
        <v>17</v>
      </c>
      <c r="B30" s="17">
        <v>350</v>
      </c>
      <c r="C30" s="17">
        <v>295</v>
      </c>
      <c r="D30" s="17">
        <v>350</v>
      </c>
      <c r="E30" s="17">
        <v>242</v>
      </c>
      <c r="F30" s="17">
        <v>350</v>
      </c>
      <c r="G30" s="17">
        <v>243</v>
      </c>
      <c r="H30" s="17">
        <v>350</v>
      </c>
      <c r="I30" s="17">
        <v>236</v>
      </c>
      <c r="J30" s="17">
        <v>350</v>
      </c>
      <c r="K30" s="17">
        <v>285</v>
      </c>
      <c r="L30" s="19">
        <f t="shared" si="12"/>
        <v>1750</v>
      </c>
      <c r="M30" s="19">
        <f t="shared" si="13"/>
        <v>1301</v>
      </c>
      <c r="N30" s="20">
        <f t="shared" si="14"/>
        <v>-0.25657142857142856</v>
      </c>
    </row>
    <row r="31" spans="1:14" s="15" customFormat="1" ht="20.100000000000001" customHeight="1" thickBot="1" x14ac:dyDescent="0.3">
      <c r="A31" s="16" t="s">
        <v>2</v>
      </c>
      <c r="B31" s="21">
        <f t="shared" ref="B31:D31" si="15">SUM(B26:B30)</f>
        <v>2585</v>
      </c>
      <c r="C31" s="21">
        <f>SUM(C26:C30)</f>
        <v>1637</v>
      </c>
      <c r="D31" s="21">
        <f t="shared" si="15"/>
        <v>2585</v>
      </c>
      <c r="E31" s="21">
        <f>SUM(E26:E30)</f>
        <v>1819</v>
      </c>
      <c r="F31" s="21">
        <f t="shared" ref="F31:H31" si="16">SUM(F26:F30)</f>
        <v>2585</v>
      </c>
      <c r="G31" s="21">
        <f>SUM(G26:G30)</f>
        <v>2063</v>
      </c>
      <c r="H31" s="21">
        <f t="shared" si="16"/>
        <v>2585</v>
      </c>
      <c r="I31" s="21">
        <f>SUM(I26:I30)</f>
        <v>1454</v>
      </c>
      <c r="J31" s="21">
        <f t="shared" ref="J31" si="17">SUM(J26:J30)</f>
        <v>2585</v>
      </c>
      <c r="K31" s="21">
        <f>SUM(K26:K30)</f>
        <v>1581</v>
      </c>
      <c r="L31" s="19">
        <f t="shared" si="12"/>
        <v>12925</v>
      </c>
      <c r="M31" s="19">
        <f t="shared" si="13"/>
        <v>8554</v>
      </c>
      <c r="N31" s="20">
        <f t="shared" si="14"/>
        <v>-0.33818181818181814</v>
      </c>
    </row>
    <row r="32" spans="1:14" ht="20.100000000000001" customHeight="1" x14ac:dyDescent="0.25">
      <c r="A32" s="3"/>
      <c r="M32" s="2"/>
    </row>
    <row r="33" spans="1:14" s="11" customFormat="1" ht="20.100000000000001" customHeight="1" thickBot="1" x14ac:dyDescent="0.3">
      <c r="A33" s="12" t="s">
        <v>18</v>
      </c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</row>
    <row r="34" spans="1:14" ht="20.100000000000001" customHeight="1" thickBot="1" x14ac:dyDescent="0.3">
      <c r="A34" s="23"/>
      <c r="B34" s="25" t="s">
        <v>1</v>
      </c>
      <c r="C34" s="26"/>
      <c r="D34" s="25" t="s">
        <v>26</v>
      </c>
      <c r="E34" s="26"/>
      <c r="F34" s="25" t="s">
        <v>27</v>
      </c>
      <c r="G34" s="26"/>
      <c r="H34" s="25" t="s">
        <v>31</v>
      </c>
      <c r="I34" s="26"/>
      <c r="J34" s="25" t="s">
        <v>32</v>
      </c>
      <c r="K34" s="26"/>
      <c r="L34" s="25" t="s">
        <v>2</v>
      </c>
      <c r="M34" s="27"/>
      <c r="N34" s="26"/>
    </row>
    <row r="35" spans="1:14" ht="24.75" customHeight="1" thickBot="1" x14ac:dyDescent="0.3">
      <c r="A35" s="24"/>
      <c r="B35" s="1" t="s">
        <v>3</v>
      </c>
      <c r="C35" s="1" t="s">
        <v>4</v>
      </c>
      <c r="D35" s="1" t="s">
        <v>3</v>
      </c>
      <c r="E35" s="1" t="s">
        <v>4</v>
      </c>
      <c r="F35" s="1" t="s">
        <v>3</v>
      </c>
      <c r="G35" s="1" t="s">
        <v>4</v>
      </c>
      <c r="H35" s="1" t="s">
        <v>3</v>
      </c>
      <c r="I35" s="1" t="s">
        <v>4</v>
      </c>
      <c r="J35" s="1" t="s">
        <v>3</v>
      </c>
      <c r="K35" s="1" t="s">
        <v>4</v>
      </c>
      <c r="L35" s="1" t="s">
        <v>3</v>
      </c>
      <c r="M35" s="1" t="s">
        <v>4</v>
      </c>
      <c r="N35" s="1" t="s">
        <v>5</v>
      </c>
    </row>
    <row r="36" spans="1:14" s="15" customFormat="1" ht="21.75" customHeight="1" thickBot="1" x14ac:dyDescent="0.3">
      <c r="A36" s="16" t="s">
        <v>19</v>
      </c>
      <c r="B36" s="17">
        <v>800</v>
      </c>
      <c r="C36" s="17">
        <v>994</v>
      </c>
      <c r="D36" s="17">
        <v>800</v>
      </c>
      <c r="E36" s="17">
        <v>775</v>
      </c>
      <c r="F36" s="17">
        <v>800</v>
      </c>
      <c r="G36" s="17">
        <v>963</v>
      </c>
      <c r="H36" s="17">
        <v>800</v>
      </c>
      <c r="I36" s="17">
        <v>898</v>
      </c>
      <c r="J36" s="17">
        <v>800</v>
      </c>
      <c r="K36" s="17">
        <v>916</v>
      </c>
      <c r="L36" s="19">
        <f t="shared" ref="L36:L38" si="18">B36*5</f>
        <v>4000</v>
      </c>
      <c r="M36" s="19">
        <f t="shared" ref="M36:M39" si="19">C36+E36+G36+I36+K36</f>
        <v>4546</v>
      </c>
      <c r="N36" s="20">
        <f t="shared" ref="N36:N39" si="20">M36/L36-100%</f>
        <v>0.13650000000000007</v>
      </c>
    </row>
    <row r="37" spans="1:14" s="15" customFormat="1" ht="34.5" customHeight="1" thickBot="1" x14ac:dyDescent="0.3">
      <c r="A37" s="16" t="s">
        <v>20</v>
      </c>
      <c r="B37" s="17">
        <v>620</v>
      </c>
      <c r="C37" s="17">
        <v>738</v>
      </c>
      <c r="D37" s="17">
        <v>620</v>
      </c>
      <c r="E37" s="17">
        <v>626</v>
      </c>
      <c r="F37" s="17">
        <v>620</v>
      </c>
      <c r="G37" s="17">
        <v>835</v>
      </c>
      <c r="H37" s="17">
        <v>620</v>
      </c>
      <c r="I37" s="17">
        <v>786</v>
      </c>
      <c r="J37" s="17">
        <v>620</v>
      </c>
      <c r="K37" s="17">
        <v>761</v>
      </c>
      <c r="L37" s="19">
        <f t="shared" si="18"/>
        <v>3100</v>
      </c>
      <c r="M37" s="19">
        <f t="shared" si="19"/>
        <v>3746</v>
      </c>
      <c r="N37" s="20">
        <f t="shared" si="20"/>
        <v>0.20838709677419365</v>
      </c>
    </row>
    <row r="38" spans="1:14" s="15" customFormat="1" ht="32.25" thickBot="1" x14ac:dyDescent="0.3">
      <c r="A38" s="16" t="s">
        <v>21</v>
      </c>
      <c r="B38" s="18">
        <f t="shared" ref="B38:D38" si="21">B36+B37</f>
        <v>1420</v>
      </c>
      <c r="C38" s="18">
        <f t="shared" ref="C38:F38" si="22">C36+C37</f>
        <v>1732</v>
      </c>
      <c r="D38" s="18">
        <f t="shared" si="21"/>
        <v>1420</v>
      </c>
      <c r="E38" s="18">
        <f t="shared" si="22"/>
        <v>1401</v>
      </c>
      <c r="F38" s="18">
        <f t="shared" si="22"/>
        <v>1420</v>
      </c>
      <c r="G38" s="18">
        <f t="shared" ref="G38:H38" si="23">G36+G37</f>
        <v>1798</v>
      </c>
      <c r="H38" s="18">
        <f t="shared" si="23"/>
        <v>1420</v>
      </c>
      <c r="I38" s="18">
        <f t="shared" ref="I38:J38" si="24">I36+I37</f>
        <v>1684</v>
      </c>
      <c r="J38" s="18">
        <f t="shared" si="24"/>
        <v>1420</v>
      </c>
      <c r="K38" s="18">
        <f t="shared" ref="K38" si="25">K36+K37</f>
        <v>1677</v>
      </c>
      <c r="L38" s="19">
        <f t="shared" si="18"/>
        <v>7100</v>
      </c>
      <c r="M38" s="19">
        <f t="shared" si="19"/>
        <v>8292</v>
      </c>
      <c r="N38" s="20">
        <f t="shared" si="20"/>
        <v>0.16788732394366201</v>
      </c>
    </row>
    <row r="39" spans="1:14" s="15" customFormat="1" ht="20.100000000000001" customHeight="1" thickBot="1" x14ac:dyDescent="0.3">
      <c r="A39" s="16" t="s">
        <v>22</v>
      </c>
      <c r="B39" s="17">
        <v>2000</v>
      </c>
      <c r="C39" s="17">
        <v>2062</v>
      </c>
      <c r="D39" s="17">
        <v>2000</v>
      </c>
      <c r="E39" s="17">
        <v>2024</v>
      </c>
      <c r="F39" s="17">
        <v>2000</v>
      </c>
      <c r="G39" s="17">
        <v>2143</v>
      </c>
      <c r="H39" s="17">
        <v>2000</v>
      </c>
      <c r="I39" s="17">
        <v>2036</v>
      </c>
      <c r="J39" s="17">
        <v>2000</v>
      </c>
      <c r="K39" s="17">
        <v>2044</v>
      </c>
      <c r="L39" s="19">
        <f>B39*5</f>
        <v>10000</v>
      </c>
      <c r="M39" s="19">
        <f t="shared" si="19"/>
        <v>10309</v>
      </c>
      <c r="N39" s="20">
        <f t="shared" si="20"/>
        <v>3.0899999999999928E-2</v>
      </c>
    </row>
    <row r="40" spans="1:14" ht="20.100000000000001" customHeight="1" x14ac:dyDescent="0.25">
      <c r="A40" s="3"/>
      <c r="B40" s="4"/>
      <c r="C40" s="4"/>
      <c r="D40" s="4"/>
      <c r="E40" s="4"/>
      <c r="F40" s="4"/>
      <c r="G40" s="4"/>
      <c r="H40" s="4"/>
      <c r="I40" s="4"/>
      <c r="J40" s="4"/>
      <c r="K40" s="4"/>
      <c r="L40" s="7"/>
      <c r="M40" s="7"/>
      <c r="N40" s="5"/>
    </row>
    <row r="41" spans="1:14" s="11" customFormat="1" ht="20.100000000000001" customHeight="1" thickBot="1" x14ac:dyDescent="0.3">
      <c r="A41" s="28" t="s">
        <v>29</v>
      </c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</row>
    <row r="42" spans="1:14" ht="20.100000000000001" customHeight="1" thickBot="1" x14ac:dyDescent="0.3">
      <c r="A42" s="23"/>
      <c r="B42" s="25" t="s">
        <v>1</v>
      </c>
      <c r="C42" s="26"/>
      <c r="D42" s="25" t="s">
        <v>26</v>
      </c>
      <c r="E42" s="26"/>
      <c r="F42" s="25" t="s">
        <v>27</v>
      </c>
      <c r="G42" s="26"/>
      <c r="H42" s="25" t="s">
        <v>31</v>
      </c>
      <c r="I42" s="26"/>
      <c r="J42" s="25" t="s">
        <v>32</v>
      </c>
      <c r="K42" s="26"/>
      <c r="L42" s="25" t="s">
        <v>2</v>
      </c>
      <c r="M42" s="27"/>
      <c r="N42" s="26"/>
    </row>
    <row r="43" spans="1:14" ht="20.100000000000001" customHeight="1" thickBot="1" x14ac:dyDescent="0.3">
      <c r="A43" s="24"/>
      <c r="B43" s="1" t="s">
        <v>3</v>
      </c>
      <c r="C43" s="1" t="s">
        <v>4</v>
      </c>
      <c r="D43" s="1" t="s">
        <v>3</v>
      </c>
      <c r="E43" s="1" t="s">
        <v>4</v>
      </c>
      <c r="F43" s="1" t="s">
        <v>3</v>
      </c>
      <c r="G43" s="1" t="s">
        <v>4</v>
      </c>
      <c r="H43" s="1" t="s">
        <v>3</v>
      </c>
      <c r="I43" s="1" t="s">
        <v>4</v>
      </c>
      <c r="J43" s="1" t="s">
        <v>3</v>
      </c>
      <c r="K43" s="1" t="s">
        <v>4</v>
      </c>
      <c r="L43" s="1" t="s">
        <v>3</v>
      </c>
      <c r="M43" s="1" t="s">
        <v>4</v>
      </c>
      <c r="N43" s="1" t="s">
        <v>5</v>
      </c>
    </row>
    <row r="44" spans="1:14" s="15" customFormat="1" ht="20.100000000000001" customHeight="1" thickBot="1" x14ac:dyDescent="0.3">
      <c r="A44" s="16" t="s">
        <v>8</v>
      </c>
      <c r="B44" s="17">
        <v>0</v>
      </c>
      <c r="C44" s="17">
        <v>0</v>
      </c>
      <c r="D44" s="17">
        <v>100</v>
      </c>
      <c r="E44" s="17">
        <v>0</v>
      </c>
      <c r="F44" s="17">
        <v>100</v>
      </c>
      <c r="G44" s="17">
        <v>0</v>
      </c>
      <c r="H44" s="17">
        <v>100</v>
      </c>
      <c r="I44" s="17">
        <v>51</v>
      </c>
      <c r="J44" s="17">
        <v>100</v>
      </c>
      <c r="K44" s="17">
        <v>49</v>
      </c>
      <c r="L44" s="18">
        <v>400</v>
      </c>
      <c r="M44" s="19">
        <f>C44+E44+G44+I44+K44</f>
        <v>100</v>
      </c>
      <c r="N44" s="20">
        <f t="shared" ref="N44" si="26">M44/L44-100%</f>
        <v>-0.75</v>
      </c>
    </row>
    <row r="45" spans="1:14" ht="20.100000000000001" customHeight="1" x14ac:dyDescent="0.25">
      <c r="A45" s="3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</row>
    <row r="46" spans="1:14" s="9" customFormat="1" ht="20.100000000000001" customHeight="1" thickBot="1" x14ac:dyDescent="0.3">
      <c r="A46" s="22" t="s">
        <v>30</v>
      </c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</row>
    <row r="47" spans="1:14" ht="20.100000000000001" customHeight="1" thickBot="1" x14ac:dyDescent="0.3">
      <c r="A47" s="23"/>
      <c r="B47" s="25" t="s">
        <v>1</v>
      </c>
      <c r="C47" s="26"/>
      <c r="D47" s="25" t="s">
        <v>26</v>
      </c>
      <c r="E47" s="26"/>
      <c r="F47" s="25" t="s">
        <v>27</v>
      </c>
      <c r="G47" s="26"/>
      <c r="H47" s="25" t="s">
        <v>31</v>
      </c>
      <c r="I47" s="26"/>
      <c r="J47" s="25" t="s">
        <v>32</v>
      </c>
      <c r="K47" s="26"/>
      <c r="L47" s="25" t="s">
        <v>2</v>
      </c>
      <c r="M47" s="27"/>
      <c r="N47" s="26"/>
    </row>
    <row r="48" spans="1:14" ht="20.100000000000001" customHeight="1" thickBot="1" x14ac:dyDescent="0.3">
      <c r="A48" s="24"/>
      <c r="B48" s="1" t="s">
        <v>3</v>
      </c>
      <c r="C48" s="1" t="s">
        <v>4</v>
      </c>
      <c r="D48" s="1" t="s">
        <v>3</v>
      </c>
      <c r="E48" s="1" t="s">
        <v>4</v>
      </c>
      <c r="F48" s="1" t="s">
        <v>3</v>
      </c>
      <c r="G48" s="1" t="s">
        <v>4</v>
      </c>
      <c r="H48" s="1" t="s">
        <v>3</v>
      </c>
      <c r="I48" s="1" t="s">
        <v>4</v>
      </c>
      <c r="J48" s="1" t="s">
        <v>3</v>
      </c>
      <c r="K48" s="1" t="s">
        <v>4</v>
      </c>
      <c r="L48" s="1" t="s">
        <v>3</v>
      </c>
      <c r="M48" s="1" t="s">
        <v>4</v>
      </c>
      <c r="N48" s="1" t="s">
        <v>5</v>
      </c>
    </row>
    <row r="49" spans="1:14" s="15" customFormat="1" ht="20.100000000000001" customHeight="1" thickBot="1" x14ac:dyDescent="0.3">
      <c r="A49" s="16" t="s">
        <v>8</v>
      </c>
      <c r="B49" s="17">
        <v>0</v>
      </c>
      <c r="C49" s="17">
        <v>0</v>
      </c>
      <c r="D49" s="17">
        <v>50</v>
      </c>
      <c r="E49" s="17">
        <v>0</v>
      </c>
      <c r="F49" s="17">
        <v>50</v>
      </c>
      <c r="G49" s="17">
        <v>0</v>
      </c>
      <c r="H49" s="17">
        <v>50</v>
      </c>
      <c r="I49" s="17">
        <v>8</v>
      </c>
      <c r="J49" s="17">
        <v>50</v>
      </c>
      <c r="K49" s="17">
        <v>9</v>
      </c>
      <c r="L49" s="18">
        <v>200</v>
      </c>
      <c r="M49" s="19">
        <f>C49+E49+G49+I49+K49</f>
        <v>17</v>
      </c>
      <c r="N49" s="20">
        <f t="shared" ref="N49" si="27">M49/L49-100%</f>
        <v>-0.91500000000000004</v>
      </c>
    </row>
    <row r="50" spans="1:14" ht="20.100000000000001" customHeight="1" x14ac:dyDescent="0.25">
      <c r="A50" s="3"/>
      <c r="B50" s="4"/>
      <c r="C50" s="4"/>
      <c r="D50" s="4"/>
      <c r="E50" s="4"/>
      <c r="F50" s="4"/>
      <c r="G50" s="4"/>
      <c r="H50" s="4"/>
      <c r="I50" s="4"/>
      <c r="J50" s="4"/>
      <c r="K50" s="4"/>
      <c r="L50" s="7"/>
      <c r="M50" s="7"/>
      <c r="N50" s="5"/>
    </row>
    <row r="51" spans="1:14" x14ac:dyDescent="0.25">
      <c r="A51" s="8" t="s">
        <v>23</v>
      </c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</row>
    <row r="52" spans="1:14" x14ac:dyDescent="0.25">
      <c r="A52" s="8" t="s">
        <v>24</v>
      </c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</row>
    <row r="53" spans="1:14" x14ac:dyDescent="0.25">
      <c r="A53" s="8" t="s">
        <v>33</v>
      </c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</row>
    <row r="54" spans="1:14" x14ac:dyDescent="0.25">
      <c r="A54" s="8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</row>
    <row r="55" spans="1:14" x14ac:dyDescent="0.25">
      <c r="A55" s="8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</row>
    <row r="56" spans="1:14" x14ac:dyDescent="0.25">
      <c r="A56" s="8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</row>
    <row r="57" spans="1:14" x14ac:dyDescent="0.25">
      <c r="A57" s="8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</row>
    <row r="65" spans="2:14" ht="21" x14ac:dyDescent="0.35">
      <c r="B65" s="31"/>
      <c r="C65" s="31"/>
      <c r="D65" s="31"/>
      <c r="E65" s="31"/>
      <c r="F65" s="31"/>
      <c r="G65" s="32"/>
      <c r="H65" s="32"/>
      <c r="I65" s="32"/>
      <c r="J65" s="32"/>
      <c r="K65" s="31"/>
      <c r="L65" s="31"/>
      <c r="M65" s="31"/>
      <c r="N65" s="31"/>
    </row>
    <row r="66" spans="2:14" ht="21" x14ac:dyDescent="0.35">
      <c r="B66" s="33"/>
      <c r="C66" s="33"/>
      <c r="D66" s="33"/>
      <c r="E66" s="33"/>
      <c r="F66" s="33"/>
      <c r="G66" s="34"/>
      <c r="H66" s="34"/>
      <c r="I66" s="34"/>
      <c r="J66" s="34"/>
      <c r="K66" s="33"/>
      <c r="L66" s="33"/>
      <c r="M66" s="33"/>
      <c r="N66" s="33"/>
    </row>
  </sheetData>
  <mergeCells count="51">
    <mergeCell ref="B65:F65"/>
    <mergeCell ref="K65:N65"/>
    <mergeCell ref="B66:F66"/>
    <mergeCell ref="K66:N66"/>
    <mergeCell ref="A24:A25"/>
    <mergeCell ref="B34:C34"/>
    <mergeCell ref="B24:C24"/>
    <mergeCell ref="A34:A35"/>
    <mergeCell ref="D24:E24"/>
    <mergeCell ref="D34:E34"/>
    <mergeCell ref="F24:G24"/>
    <mergeCell ref="F34:G34"/>
    <mergeCell ref="L17:N17"/>
    <mergeCell ref="L34:N34"/>
    <mergeCell ref="L24:N24"/>
    <mergeCell ref="H17:I17"/>
    <mergeCell ref="H24:I24"/>
    <mergeCell ref="H34:I34"/>
    <mergeCell ref="J24:K24"/>
    <mergeCell ref="J34:K34"/>
    <mergeCell ref="A17:A18"/>
    <mergeCell ref="L9:N9"/>
    <mergeCell ref="B17:C17"/>
    <mergeCell ref="D9:E9"/>
    <mergeCell ref="D17:E17"/>
    <mergeCell ref="F9:G9"/>
    <mergeCell ref="F17:G17"/>
    <mergeCell ref="H9:I9"/>
    <mergeCell ref="J17:K17"/>
    <mergeCell ref="A5:N5"/>
    <mergeCell ref="A6:N6"/>
    <mergeCell ref="B9:C9"/>
    <mergeCell ref="A7:C7"/>
    <mergeCell ref="A9:A10"/>
    <mergeCell ref="J9:K9"/>
    <mergeCell ref="A41:N41"/>
    <mergeCell ref="A42:A43"/>
    <mergeCell ref="B42:C42"/>
    <mergeCell ref="D42:E42"/>
    <mergeCell ref="F42:G42"/>
    <mergeCell ref="L42:N42"/>
    <mergeCell ref="H42:I42"/>
    <mergeCell ref="J42:K42"/>
    <mergeCell ref="A46:N46"/>
    <mergeCell ref="A47:A48"/>
    <mergeCell ref="B47:C47"/>
    <mergeCell ref="D47:E47"/>
    <mergeCell ref="F47:G47"/>
    <mergeCell ref="L47:N47"/>
    <mergeCell ref="H47:I47"/>
    <mergeCell ref="J47:K47"/>
  </mergeCells>
  <phoneticPr fontId="18" type="noConversion"/>
  <hyperlinks>
    <hyperlink ref="A52" r:id="rId1" display="http://www.cross.saude.sp.gov.br/" xr:uid="{FE51D1B8-68B3-43B5-8936-1C285D78F04F}"/>
  </hyperlinks>
  <printOptions horizontalCentered="1"/>
  <pageMargins left="0.39370078740157483" right="0.39370078740157483" top="0.78740157480314965" bottom="0.39370078740157483" header="0.51181102362204722" footer="0.51181102362204722"/>
  <pageSetup paperSize="9" scale="47" fitToHeight="0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Atividades e Resultados Amb.</vt:lpstr>
      <vt:lpstr>'Atividades e Resultados Amb.'!Area_de_impressao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Solange Moreira Lima</dc:creator>
  <cp:lastModifiedBy>Arlete Marinita de Oliveira</cp:lastModifiedBy>
  <cp:lastPrinted>2026-06-08T18:26:03Z</cp:lastPrinted>
  <dcterms:created xsi:type="dcterms:W3CDTF">2020-12-14T19:05:34Z</dcterms:created>
  <dcterms:modified xsi:type="dcterms:W3CDTF">2026-06-08T18:29:12Z</dcterms:modified>
</cp:coreProperties>
</file>