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gg-srvarq\unidades\SECRETARIA\ADMINISTRATIVA\2.CONTRATOS\18.Site\1. Atividades e Resultados - Planilha de Produção (todo dia 10)\"/>
    </mc:Choice>
  </mc:AlternateContent>
  <xr:revisionPtr revIDLastSave="0" documentId="13_ncr:1_{C1411794-04A4-40BD-9549-3068B7C48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 Amb." sheetId="2" r:id="rId1"/>
  </sheets>
  <definedNames>
    <definedName name="_xlnm.Print_Area" localSheetId="0">'Atividades e Resultados Amb.'!$A$1:$V$54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1" i="2" l="1"/>
  <c r="U29" i="2"/>
  <c r="U49" i="2"/>
  <c r="U44" i="2"/>
  <c r="U39" i="2"/>
  <c r="U38" i="2"/>
  <c r="U37" i="2"/>
  <c r="U36" i="2"/>
  <c r="U30" i="2"/>
  <c r="U28" i="2"/>
  <c r="U27" i="2"/>
  <c r="U26" i="2"/>
  <c r="U20" i="2"/>
  <c r="U19" i="2"/>
  <c r="U13" i="2"/>
  <c r="U12" i="2"/>
  <c r="U11" i="2"/>
  <c r="T49" i="2"/>
  <c r="T44" i="2"/>
  <c r="T39" i="2"/>
  <c r="T38" i="2"/>
  <c r="T37" i="2"/>
  <c r="T36" i="2"/>
  <c r="T31" i="2"/>
  <c r="T30" i="2"/>
  <c r="T29" i="2"/>
  <c r="T28" i="2"/>
  <c r="T27" i="2"/>
  <c r="T26" i="2"/>
  <c r="T21" i="2"/>
  <c r="T20" i="2"/>
  <c r="T19" i="2"/>
  <c r="T14" i="2"/>
  <c r="T13" i="2"/>
  <c r="T12" i="2"/>
  <c r="T11" i="2"/>
  <c r="S38" i="2"/>
  <c r="R38" i="2"/>
  <c r="S31" i="2"/>
  <c r="R31" i="2"/>
  <c r="S21" i="2"/>
  <c r="U21" i="2" s="1"/>
  <c r="R21" i="2"/>
  <c r="S14" i="2"/>
  <c r="U14" i="2" s="1"/>
  <c r="R14" i="2"/>
  <c r="Q38" i="2"/>
  <c r="P38" i="2"/>
  <c r="Q31" i="2"/>
  <c r="P31" i="2"/>
  <c r="Q21" i="2"/>
  <c r="P21" i="2"/>
  <c r="Q14" i="2"/>
  <c r="P14" i="2"/>
  <c r="O38" i="2"/>
  <c r="N38" i="2"/>
  <c r="O31" i="2"/>
  <c r="N31" i="2"/>
  <c r="O21" i="2"/>
  <c r="N21" i="2"/>
  <c r="O14" i="2"/>
  <c r="N14" i="2"/>
  <c r="L38" i="2"/>
  <c r="L31" i="2"/>
  <c r="L21" i="2"/>
  <c r="L14" i="2"/>
  <c r="M14" i="2"/>
  <c r="M21" i="2"/>
  <c r="M31" i="2"/>
  <c r="M38" i="2"/>
  <c r="K38" i="2"/>
  <c r="J38" i="2"/>
  <c r="K31" i="2"/>
  <c r="J31" i="2"/>
  <c r="K21" i="2"/>
  <c r="J21" i="2"/>
  <c r="K14" i="2"/>
  <c r="J14" i="2"/>
  <c r="V49" i="2" l="1"/>
  <c r="V44" i="2"/>
  <c r="H38" i="2"/>
  <c r="H21" i="2"/>
  <c r="H14" i="2"/>
  <c r="I14" i="2"/>
  <c r="I21" i="2"/>
  <c r="H31" i="2"/>
  <c r="I31" i="2"/>
  <c r="I38" i="2"/>
  <c r="C21" i="2"/>
  <c r="D21" i="2"/>
  <c r="E21" i="2"/>
  <c r="F21" i="2"/>
  <c r="G21" i="2"/>
  <c r="B21" i="2"/>
  <c r="C14" i="2"/>
  <c r="D14" i="2"/>
  <c r="E14" i="2"/>
  <c r="F14" i="2"/>
  <c r="G14" i="2"/>
  <c r="B14" i="2"/>
  <c r="G38" i="2"/>
  <c r="F38" i="2"/>
  <c r="G31" i="2"/>
  <c r="F31" i="2"/>
  <c r="E31" i="2"/>
  <c r="D31" i="2"/>
  <c r="E38" i="2"/>
  <c r="D38" i="2"/>
  <c r="C31" i="2"/>
  <c r="B38" i="2"/>
  <c r="B31" i="2"/>
  <c r="V13" i="2" l="1"/>
  <c r="C38" i="2"/>
  <c r="V21" i="2" l="1"/>
  <c r="V14" i="2"/>
  <c r="V31" i="2"/>
  <c r="V38" i="2"/>
  <c r="V27" i="2"/>
  <c r="V30" i="2"/>
  <c r="V37" i="2"/>
  <c r="V29" i="2"/>
  <c r="V19" i="2"/>
  <c r="V11" i="2"/>
  <c r="V36" i="2"/>
  <c r="V20" i="2"/>
  <c r="V39" i="2"/>
  <c r="V12" i="2"/>
  <c r="V28" i="2"/>
  <c r="V26" i="2"/>
</calcChain>
</file>

<file path=xl/sharedStrings.xml><?xml version="1.0" encoding="utf-8"?>
<sst xmlns="http://schemas.openxmlformats.org/spreadsheetml/2006/main" count="216" uniqueCount="38">
  <si>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</si>
  <si>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</si>
  <si>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</si>
  <si>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</si>
  <si>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</si>
  <si>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</si>
  <si>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</si>
  <si>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</si>
  <si>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</si>
  <si>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272 - Consultas Não Médicas/Procedimentos Terapêuticos Não Médicos </t>
  </si>
  <si>
    <t>Consultas Não Médicas</t>
  </si>
  <si>
    <t>Procedimentos Terapêuticos (sessões)</t>
  </si>
  <si>
    <t> 275 - SADT Externo </t>
  </si>
  <si>
    <t>Diagnóstico por Radiologia</t>
  </si>
  <si>
    <t>Diagnóstico por Ultra-Sonografia</t>
  </si>
  <si>
    <t>Diagnóstico por Tomografia</t>
  </si>
  <si>
    <t>Diagnóstico por Ressonância Magnética</t>
  </si>
  <si>
    <t>Diagnóstico por Endoscopia</t>
  </si>
  <si>
    <t> 189 - Tratamentos Clínicos </t>
  </si>
  <si>
    <t>Tratamento em Oncologia - Quimioterapia</t>
  </si>
  <si>
    <t>Tratamento em Oncologia - Hormonioterapia</t>
  </si>
  <si>
    <t>Total do Grupo Quimioterapia (Quimioterapia e Hormonioterapia)</t>
  </si>
  <si>
    <t>Tratamento em Oncologia - Radioterapia</t>
  </si>
  <si>
    <t>Fonte: http://www.gestao.saude.sp.gov.br</t>
  </si>
  <si>
    <t>http://www.cross.saude.sp.gov.br</t>
  </si>
  <si>
    <t>HOSPITAL GERAL 'PROF. DR. WALDEMAR DE CARVALHO PINTO FILHO' DE GUARULHOS</t>
  </si>
  <si>
    <t>Fevereiro</t>
  </si>
  <si>
    <t>Março</t>
  </si>
  <si>
    <t>Ano 2026</t>
  </si>
  <si>
    <t> 606 - Consultas Médicas por Telemedicina (acompanhamento) </t>
  </si>
  <si>
    <t>Abril</t>
  </si>
  <si>
    <t>Maio</t>
  </si>
  <si>
    <t>Junho</t>
  </si>
  <si>
    <t>Julho</t>
  </si>
  <si>
    <t>Agosto</t>
  </si>
  <si>
    <t>Setembro</t>
  </si>
  <si>
    <t>Atualizado em 09.10.2026</t>
  </si>
  <si>
    <t>608 - Consultas Não Médicas por Telemedicina (acompanhamento)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</si>
</sst>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rgb="FF696969"/>
      <name val="Verdana"/>
      <family val="2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16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0" fontId="16" fillId="0" borderId="0" xfId="42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10" fontId="21" fillId="0" borderId="11" xfId="42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3" fontId="21" fillId="0" borderId="11" xfId="0" applyNumberFormat="1" applyFont="1" applyBorder="1" applyAlignment="1">
      <alignment horizontal="center" vertical="center" wrapText="1"/>
    </xf>
    <xf numFmtId="3" fontId="20" fillId="0" borderId="11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22" fillId="0" borderId="17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3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752475</xdr:colOff>
      <xdr:row>0</xdr:row>
      <xdr:rowOff>57150</xdr:rowOff>
    </xdr:from>
    <xdr:to>
      <xdr:col>21</xdr:col>
      <xdr:colOff>641747</xdr:colOff>
      <xdr:row>3</xdr:row>
      <xdr:rowOff>152400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61DCE35-03EC-4CAB-8424-02A62BB27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57150"/>
          <a:ext cx="708422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0</xdr:row>
      <xdr:rowOff>28576</xdr:rowOff>
    </xdr:from>
    <xdr:to>
      <xdr:col>0</xdr:col>
      <xdr:colOff>1190626</xdr:colOff>
      <xdr:row>3</xdr:row>
      <xdr:rowOff>161926</xdr:rowOff>
    </xdr:to>
    <xdr:pic>
      <xdr:nvPicPr>
        <xdr:cNvPr id="9" name="Imagem 8" descr="Secretaria da Educação do Estado de São Paulo | Período Eleitoral">
          <a:extLst>
            <a:ext uri="{FF2B5EF4-FFF2-40B4-BE49-F238E27FC236}">
              <a16:creationId xmlns:a16="http://schemas.microsoft.com/office/drawing/2014/main" id="{4A0F66E2-BE68-4F82-8E1D-5CFC4065C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28576"/>
          <a:ext cx="1028700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ross.saude.sp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V57"/>
  <sheetViews>
    <sheetView showGridLines="0" tabSelected="1" view="pageBreakPreview" zoomScale="80" zoomScaleNormal="96" zoomScaleSheetLayoutView="80" workbookViewId="0">
      <selection activeCell="Y39" sqref="Y39"/>
    </sheetView>
  </sheetViews>
  <sheetFormatPr defaultRowHeight="15" x14ac:dyDescent="0.25"/>
  <cols>
    <col min="1" max="1" width="41.7109375" style="2" customWidth="1"/>
    <col min="2" max="22" width="12.28515625" style="18" customWidth="1"/>
    <col min="23" max="16384" width="9.140625" style="2"/>
  </cols>
  <sheetData>
    <row r="5" spans="1:22" ht="15" customHeight="1" x14ac:dyDescent="0.25">
      <c r="A5" s="16" t="s">
        <v>25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8.75" x14ac:dyDescent="0.25">
      <c r="A6" s="16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15" customHeight="1" thickBot="1" x14ac:dyDescent="0.3">
      <c r="A7" s="17"/>
      <c r="B7" s="17"/>
      <c r="C7" s="17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22" s="14" customFormat="1" ht="20.100000000000001" customHeight="1" thickBot="1" x14ac:dyDescent="0.3">
      <c r="A8" s="19" t="s">
        <v>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0.100000000000001" customHeight="1" thickBot="1" x14ac:dyDescent="0.3">
      <c r="A9" s="20"/>
      <c r="B9" s="6" t="s">
        <v>1</v>
      </c>
      <c r="C9" s="7"/>
      <c r="D9" s="6" t="s">
        <v>26</v>
      </c>
      <c r="E9" s="7"/>
      <c r="F9" s="6" t="s">
        <v>27</v>
      </c>
      <c r="G9" s="7"/>
      <c r="H9" s="6" t="s">
        <v>30</v>
      </c>
      <c r="I9" s="7"/>
      <c r="J9" s="6" t="s">
        <v>31</v>
      </c>
      <c r="K9" s="7"/>
      <c r="L9" s="6" t="s">
        <v>32</v>
      </c>
      <c r="M9" s="7"/>
      <c r="N9" s="6" t="s">
        <v>33</v>
      </c>
      <c r="O9" s="7"/>
      <c r="P9" s="6" t="s">
        <v>34</v>
      </c>
      <c r="Q9" s="7"/>
      <c r="R9" s="6" t="s">
        <v>35</v>
      </c>
      <c r="S9" s="7"/>
      <c r="T9" s="6" t="s">
        <v>2</v>
      </c>
      <c r="U9" s="8"/>
      <c r="V9" s="7"/>
    </row>
    <row r="10" spans="1:22" ht="27.75" customHeight="1" thickBot="1" x14ac:dyDescent="0.3">
      <c r="A10" s="21"/>
      <c r="B10" s="1" t="s">
        <v>3</v>
      </c>
      <c r="C10" s="1" t="s">
        <v>4</v>
      </c>
      <c r="D10" s="1" t="s">
        <v>3</v>
      </c>
      <c r="E10" s="1" t="s">
        <v>4</v>
      </c>
      <c r="F10" s="1" t="s">
        <v>3</v>
      </c>
      <c r="G10" s="1" t="s">
        <v>4</v>
      </c>
      <c r="H10" s="1" t="s">
        <v>3</v>
      </c>
      <c r="I10" s="1" t="s">
        <v>4</v>
      </c>
      <c r="J10" s="1" t="s">
        <v>3</v>
      </c>
      <c r="K10" s="1" t="s">
        <v>4</v>
      </c>
      <c r="L10" s="1" t="s">
        <v>3</v>
      </c>
      <c r="M10" s="1" t="s">
        <v>4</v>
      </c>
      <c r="N10" s="1" t="s">
        <v>3</v>
      </c>
      <c r="O10" s="1" t="s">
        <v>4</v>
      </c>
      <c r="P10" s="1" t="s">
        <v>3</v>
      </c>
      <c r="Q10" s="1" t="s">
        <v>4</v>
      </c>
      <c r="R10" s="1" t="s">
        <v>3</v>
      </c>
      <c r="S10" s="1" t="s">
        <v>4</v>
      </c>
      <c r="T10" s="1" t="s">
        <v>3</v>
      </c>
      <c r="U10" s="1" t="s">
        <v>4</v>
      </c>
      <c r="V10" s="1" t="s">
        <v>5</v>
      </c>
    </row>
    <row r="11" spans="1:22" s="12" customFormat="1" ht="24" customHeight="1" thickBot="1" x14ac:dyDescent="0.3">
      <c r="A11" s="9" t="s">
        <v>6</v>
      </c>
      <c r="B11" s="10">
        <v>642</v>
      </c>
      <c r="C11" s="10">
        <v>558</v>
      </c>
      <c r="D11" s="10">
        <v>642</v>
      </c>
      <c r="E11" s="10">
        <v>518</v>
      </c>
      <c r="F11" s="10">
        <v>642</v>
      </c>
      <c r="G11" s="10">
        <v>522</v>
      </c>
      <c r="H11" s="10">
        <v>642</v>
      </c>
      <c r="I11" s="10">
        <v>585</v>
      </c>
      <c r="J11" s="10">
        <v>642</v>
      </c>
      <c r="K11" s="10">
        <v>578</v>
      </c>
      <c r="L11" s="10">
        <v>642</v>
      </c>
      <c r="M11" s="10">
        <v>657</v>
      </c>
      <c r="N11" s="10">
        <v>642</v>
      </c>
      <c r="O11" s="10">
        <v>606</v>
      </c>
      <c r="P11" s="10">
        <v>642</v>
      </c>
      <c r="Q11" s="10">
        <v>633</v>
      </c>
      <c r="R11" s="10">
        <v>642</v>
      </c>
      <c r="S11" s="10">
        <v>632</v>
      </c>
      <c r="T11" s="22">
        <f>B11*9</f>
        <v>5778</v>
      </c>
      <c r="U11" s="22">
        <f>C11+E11+G11+I11+K11+M11+O11+Q11+S11</f>
        <v>5289</v>
      </c>
      <c r="V11" s="11">
        <f>U11/T11-100%</f>
        <v>-8.4631360332294903E-2</v>
      </c>
    </row>
    <row r="12" spans="1:22" s="12" customFormat="1" ht="24" customHeight="1" thickBot="1" x14ac:dyDescent="0.3">
      <c r="A12" s="9" t="s">
        <v>7</v>
      </c>
      <c r="B12" s="10">
        <v>450</v>
      </c>
      <c r="C12" s="23">
        <v>499</v>
      </c>
      <c r="D12" s="10">
        <v>450</v>
      </c>
      <c r="E12" s="10">
        <v>513</v>
      </c>
      <c r="F12" s="10">
        <v>450</v>
      </c>
      <c r="G12" s="10">
        <v>739</v>
      </c>
      <c r="H12" s="10">
        <v>450</v>
      </c>
      <c r="I12" s="10">
        <v>599</v>
      </c>
      <c r="J12" s="10">
        <v>450</v>
      </c>
      <c r="K12" s="10">
        <v>666</v>
      </c>
      <c r="L12" s="10">
        <v>450</v>
      </c>
      <c r="M12" s="10">
        <v>652</v>
      </c>
      <c r="N12" s="10">
        <v>450</v>
      </c>
      <c r="O12" s="10">
        <v>782</v>
      </c>
      <c r="P12" s="10">
        <v>450</v>
      </c>
      <c r="Q12" s="10">
        <v>656</v>
      </c>
      <c r="R12" s="10">
        <v>450</v>
      </c>
      <c r="S12" s="10">
        <v>624</v>
      </c>
      <c r="T12" s="22">
        <f t="shared" ref="T12:T14" si="0">B12*9</f>
        <v>4050</v>
      </c>
      <c r="U12" s="22">
        <f t="shared" ref="U12:U14" si="1">C12+E12+G12+I12+K12+M12+O12+Q12+S12</f>
        <v>5730</v>
      </c>
      <c r="V12" s="11">
        <f t="shared" ref="V12:V13" si="2">U12/T12-100%</f>
        <v>0.41481481481481475</v>
      </c>
    </row>
    <row r="13" spans="1:22" s="12" customFormat="1" ht="24" customHeight="1" thickBot="1" x14ac:dyDescent="0.3">
      <c r="A13" s="9" t="s">
        <v>8</v>
      </c>
      <c r="B13" s="23">
        <v>1708</v>
      </c>
      <c r="C13" s="23">
        <v>3345</v>
      </c>
      <c r="D13" s="23">
        <v>1708</v>
      </c>
      <c r="E13" s="23">
        <v>3121</v>
      </c>
      <c r="F13" s="23">
        <v>1708</v>
      </c>
      <c r="G13" s="23">
        <v>3881</v>
      </c>
      <c r="H13" s="23">
        <v>1708</v>
      </c>
      <c r="I13" s="23">
        <v>3165</v>
      </c>
      <c r="J13" s="23">
        <v>1708</v>
      </c>
      <c r="K13" s="23">
        <v>3133</v>
      </c>
      <c r="L13" s="23">
        <v>1708</v>
      </c>
      <c r="M13" s="23">
        <v>3572</v>
      </c>
      <c r="N13" s="23">
        <v>1708</v>
      </c>
      <c r="O13" s="23">
        <v>3627</v>
      </c>
      <c r="P13" s="23">
        <v>1708</v>
      </c>
      <c r="Q13" s="23">
        <v>4044</v>
      </c>
      <c r="R13" s="23">
        <v>1708</v>
      </c>
      <c r="S13" s="23">
        <v>3967</v>
      </c>
      <c r="T13" s="22">
        <f t="shared" si="0"/>
        <v>15372</v>
      </c>
      <c r="U13" s="22">
        <f t="shared" si="1"/>
        <v>31855</v>
      </c>
      <c r="V13" s="11">
        <f t="shared" si="2"/>
        <v>1.0722742648972159</v>
      </c>
    </row>
    <row r="14" spans="1:22" s="25" customFormat="1" ht="24" customHeight="1" thickBot="1" x14ac:dyDescent="0.3">
      <c r="A14" s="24" t="s">
        <v>2</v>
      </c>
      <c r="B14" s="22">
        <f t="shared" ref="B14:G14" si="3">SUM(B11:B13)</f>
        <v>2800</v>
      </c>
      <c r="C14" s="22">
        <f t="shared" si="3"/>
        <v>4402</v>
      </c>
      <c r="D14" s="22">
        <f t="shared" si="3"/>
        <v>2800</v>
      </c>
      <c r="E14" s="22">
        <f t="shared" si="3"/>
        <v>4152</v>
      </c>
      <c r="F14" s="22">
        <f t="shared" si="3"/>
        <v>2800</v>
      </c>
      <c r="G14" s="22">
        <f t="shared" si="3"/>
        <v>5142</v>
      </c>
      <c r="H14" s="22">
        <f t="shared" ref="H14:J14" si="4">SUM(H11:H13)</f>
        <v>2800</v>
      </c>
      <c r="I14" s="22">
        <f t="shared" ref="I14:L14" si="5">SUM(I11:I13)</f>
        <v>4349</v>
      </c>
      <c r="J14" s="22">
        <f t="shared" si="4"/>
        <v>2800</v>
      </c>
      <c r="K14" s="22">
        <f t="shared" si="5"/>
        <v>4377</v>
      </c>
      <c r="L14" s="22">
        <f t="shared" si="5"/>
        <v>2800</v>
      </c>
      <c r="M14" s="22">
        <f t="shared" ref="M14:N14" si="6">SUM(M11:M13)</f>
        <v>4881</v>
      </c>
      <c r="N14" s="22">
        <f t="shared" si="6"/>
        <v>2800</v>
      </c>
      <c r="O14" s="22">
        <f t="shared" ref="O14:P14" si="7">SUM(O11:O13)</f>
        <v>5015</v>
      </c>
      <c r="P14" s="22">
        <f t="shared" si="7"/>
        <v>2800</v>
      </c>
      <c r="Q14" s="22">
        <f t="shared" ref="Q14:R14" si="8">SUM(Q11:Q13)</f>
        <v>5333</v>
      </c>
      <c r="R14" s="22">
        <f t="shared" si="8"/>
        <v>2800</v>
      </c>
      <c r="S14" s="22">
        <f t="shared" ref="S14" si="9">SUM(S11:S13)</f>
        <v>5223</v>
      </c>
      <c r="T14" s="22">
        <f t="shared" si="0"/>
        <v>25200</v>
      </c>
      <c r="U14" s="22">
        <f t="shared" si="1"/>
        <v>42874</v>
      </c>
      <c r="V14" s="11">
        <f>U14/T14-100%</f>
        <v>0.70134920634920639</v>
      </c>
    </row>
    <row r="15" spans="1:22" ht="20.100000000000001" customHeight="1" x14ac:dyDescent="0.25">
      <c r="A15" s="3"/>
    </row>
    <row r="16" spans="1:22" s="14" customFormat="1" ht="27" customHeight="1" thickBot="1" x14ac:dyDescent="0.3">
      <c r="A16" s="26" t="s">
        <v>9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20.100000000000001" customHeight="1" thickBot="1" x14ac:dyDescent="0.3">
      <c r="A17" s="20"/>
      <c r="B17" s="6" t="s">
        <v>1</v>
      </c>
      <c r="C17" s="7"/>
      <c r="D17" s="6" t="s">
        <v>26</v>
      </c>
      <c r="E17" s="7"/>
      <c r="F17" s="6" t="s">
        <v>27</v>
      </c>
      <c r="G17" s="7"/>
      <c r="H17" s="6" t="s">
        <v>30</v>
      </c>
      <c r="I17" s="7"/>
      <c r="J17" s="6" t="s">
        <v>31</v>
      </c>
      <c r="K17" s="7"/>
      <c r="L17" s="6" t="s">
        <v>32</v>
      </c>
      <c r="M17" s="7"/>
      <c r="N17" s="6" t="s">
        <v>33</v>
      </c>
      <c r="O17" s="7"/>
      <c r="P17" s="6" t="s">
        <v>34</v>
      </c>
      <c r="Q17" s="7"/>
      <c r="R17" s="6" t="s">
        <v>35</v>
      </c>
      <c r="S17" s="7"/>
      <c r="T17" s="6" t="s">
        <v>2</v>
      </c>
      <c r="U17" s="8"/>
      <c r="V17" s="7"/>
    </row>
    <row r="18" spans="1:22" ht="27.75" customHeight="1" thickBot="1" x14ac:dyDescent="0.3">
      <c r="A18" s="21"/>
      <c r="B18" s="1" t="s">
        <v>3</v>
      </c>
      <c r="C18" s="1" t="s">
        <v>4</v>
      </c>
      <c r="D18" s="1" t="s">
        <v>3</v>
      </c>
      <c r="E18" s="1" t="s">
        <v>4</v>
      </c>
      <c r="F18" s="1" t="s">
        <v>3</v>
      </c>
      <c r="G18" s="1" t="s">
        <v>4</v>
      </c>
      <c r="H18" s="1" t="s">
        <v>3</v>
      </c>
      <c r="I18" s="1" t="s">
        <v>4</v>
      </c>
      <c r="J18" s="1" t="s">
        <v>3</v>
      </c>
      <c r="K18" s="1" t="s">
        <v>4</v>
      </c>
      <c r="L18" s="1" t="s">
        <v>3</v>
      </c>
      <c r="M18" s="1" t="s">
        <v>4</v>
      </c>
      <c r="N18" s="1" t="s">
        <v>3</v>
      </c>
      <c r="O18" s="1" t="s">
        <v>4</v>
      </c>
      <c r="P18" s="1" t="s">
        <v>3</v>
      </c>
      <c r="Q18" s="1" t="s">
        <v>4</v>
      </c>
      <c r="R18" s="1" t="s">
        <v>3</v>
      </c>
      <c r="S18" s="1" t="s">
        <v>4</v>
      </c>
      <c r="T18" s="1" t="s">
        <v>3</v>
      </c>
      <c r="U18" s="1" t="s">
        <v>4</v>
      </c>
      <c r="V18" s="1" t="s">
        <v>5</v>
      </c>
    </row>
    <row r="19" spans="1:22" s="12" customFormat="1" ht="24" customHeight="1" thickBot="1" x14ac:dyDescent="0.3">
      <c r="A19" s="9" t="s">
        <v>10</v>
      </c>
      <c r="B19" s="23">
        <v>1669</v>
      </c>
      <c r="C19" s="23">
        <v>2162</v>
      </c>
      <c r="D19" s="23">
        <v>1669</v>
      </c>
      <c r="E19" s="23">
        <v>1929</v>
      </c>
      <c r="F19" s="23">
        <v>1669</v>
      </c>
      <c r="G19" s="23">
        <v>2977</v>
      </c>
      <c r="H19" s="23">
        <v>1669</v>
      </c>
      <c r="I19" s="23">
        <v>2576</v>
      </c>
      <c r="J19" s="23">
        <v>1669</v>
      </c>
      <c r="K19" s="23">
        <v>2640</v>
      </c>
      <c r="L19" s="23">
        <v>1669</v>
      </c>
      <c r="M19" s="23">
        <v>2667</v>
      </c>
      <c r="N19" s="23">
        <v>1669</v>
      </c>
      <c r="O19" s="23">
        <v>2981</v>
      </c>
      <c r="P19" s="23">
        <v>1669</v>
      </c>
      <c r="Q19" s="23">
        <v>3310</v>
      </c>
      <c r="R19" s="23">
        <v>1669</v>
      </c>
      <c r="S19" s="23">
        <v>3254</v>
      </c>
      <c r="T19" s="22">
        <f t="shared" ref="T19:T21" si="10">B19*9</f>
        <v>15021</v>
      </c>
      <c r="U19" s="22">
        <f t="shared" ref="U19:U21" si="11">C19+E19+G19+I19+K19+M19+O19+Q19+S19</f>
        <v>24496</v>
      </c>
      <c r="V19" s="11">
        <f>U19/T19-100%</f>
        <v>0.63078356966912996</v>
      </c>
    </row>
    <row r="20" spans="1:22" s="12" customFormat="1" ht="24" customHeight="1" thickBot="1" x14ac:dyDescent="0.3">
      <c r="A20" s="9" t="s">
        <v>11</v>
      </c>
      <c r="B20" s="10">
        <v>380</v>
      </c>
      <c r="C20" s="23">
        <v>371</v>
      </c>
      <c r="D20" s="10">
        <v>380</v>
      </c>
      <c r="E20" s="23">
        <v>461</v>
      </c>
      <c r="F20" s="10">
        <v>380</v>
      </c>
      <c r="G20" s="23">
        <v>471</v>
      </c>
      <c r="H20" s="10">
        <v>380</v>
      </c>
      <c r="I20" s="23">
        <v>611</v>
      </c>
      <c r="J20" s="10">
        <v>380</v>
      </c>
      <c r="K20" s="23">
        <v>549</v>
      </c>
      <c r="L20" s="10">
        <v>380</v>
      </c>
      <c r="M20" s="23">
        <v>544</v>
      </c>
      <c r="N20" s="10">
        <v>380</v>
      </c>
      <c r="O20" s="23">
        <v>485</v>
      </c>
      <c r="P20" s="10">
        <v>380</v>
      </c>
      <c r="Q20" s="23">
        <v>435</v>
      </c>
      <c r="R20" s="10">
        <v>380</v>
      </c>
      <c r="S20" s="23">
        <v>624</v>
      </c>
      <c r="T20" s="22">
        <f t="shared" si="10"/>
        <v>3420</v>
      </c>
      <c r="U20" s="22">
        <f t="shared" si="11"/>
        <v>4551</v>
      </c>
      <c r="V20" s="11">
        <f t="shared" ref="V20" si="12">U20/T20-100%</f>
        <v>0.33070175438596494</v>
      </c>
    </row>
    <row r="21" spans="1:22" s="25" customFormat="1" ht="24" customHeight="1" thickBot="1" x14ac:dyDescent="0.3">
      <c r="A21" s="24" t="s">
        <v>2</v>
      </c>
      <c r="B21" s="22">
        <f t="shared" ref="B21:G21" si="13">SUM(B19:B20)</f>
        <v>2049</v>
      </c>
      <c r="C21" s="22">
        <f t="shared" si="13"/>
        <v>2533</v>
      </c>
      <c r="D21" s="22">
        <f t="shared" si="13"/>
        <v>2049</v>
      </c>
      <c r="E21" s="22">
        <f t="shared" si="13"/>
        <v>2390</v>
      </c>
      <c r="F21" s="22">
        <f t="shared" si="13"/>
        <v>2049</v>
      </c>
      <c r="G21" s="22">
        <f t="shared" si="13"/>
        <v>3448</v>
      </c>
      <c r="H21" s="22">
        <f t="shared" ref="H21:J21" si="14">SUM(H19:H20)</f>
        <v>2049</v>
      </c>
      <c r="I21" s="22">
        <f t="shared" ref="I21:L21" si="15">SUM(I19:I20)</f>
        <v>3187</v>
      </c>
      <c r="J21" s="22">
        <f t="shared" si="14"/>
        <v>2049</v>
      </c>
      <c r="K21" s="22">
        <f t="shared" si="15"/>
        <v>3189</v>
      </c>
      <c r="L21" s="22">
        <f t="shared" si="15"/>
        <v>2049</v>
      </c>
      <c r="M21" s="22">
        <f t="shared" ref="M21:N21" si="16">SUM(M19:M20)</f>
        <v>3211</v>
      </c>
      <c r="N21" s="22">
        <f t="shared" si="16"/>
        <v>2049</v>
      </c>
      <c r="O21" s="22">
        <f t="shared" ref="O21:P21" si="17">SUM(O19:O20)</f>
        <v>3466</v>
      </c>
      <c r="P21" s="22">
        <f t="shared" si="17"/>
        <v>2049</v>
      </c>
      <c r="Q21" s="22">
        <f t="shared" ref="Q21:R21" si="18">SUM(Q19:Q20)</f>
        <v>3745</v>
      </c>
      <c r="R21" s="22">
        <f t="shared" si="18"/>
        <v>2049</v>
      </c>
      <c r="S21" s="22">
        <f t="shared" ref="S21" si="19">SUM(S19:S20)</f>
        <v>3878</v>
      </c>
      <c r="T21" s="22">
        <f t="shared" si="10"/>
        <v>18441</v>
      </c>
      <c r="U21" s="22">
        <f t="shared" si="11"/>
        <v>29047</v>
      </c>
      <c r="V21" s="11">
        <f>U21/T21-100%</f>
        <v>0.57513150046092942</v>
      </c>
    </row>
    <row r="22" spans="1:22" ht="20.100000000000001" customHeight="1" x14ac:dyDescent="0.25">
      <c r="A22" s="3"/>
    </row>
    <row r="23" spans="1:22" s="14" customFormat="1" ht="20.100000000000001" customHeight="1" thickBot="1" x14ac:dyDescent="0.3">
      <c r="A23" s="26" t="s">
        <v>12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ht="20.100000000000001" customHeight="1" thickBot="1" x14ac:dyDescent="0.3">
      <c r="A24" s="20"/>
      <c r="B24" s="6" t="s">
        <v>1</v>
      </c>
      <c r="C24" s="7"/>
      <c r="D24" s="6" t="s">
        <v>26</v>
      </c>
      <c r="E24" s="7"/>
      <c r="F24" s="6" t="s">
        <v>27</v>
      </c>
      <c r="G24" s="7"/>
      <c r="H24" s="6" t="s">
        <v>30</v>
      </c>
      <c r="I24" s="7"/>
      <c r="J24" s="6" t="s">
        <v>31</v>
      </c>
      <c r="K24" s="7"/>
      <c r="L24" s="6" t="s">
        <v>32</v>
      </c>
      <c r="M24" s="7"/>
      <c r="N24" s="6" t="s">
        <v>33</v>
      </c>
      <c r="O24" s="7"/>
      <c r="P24" s="6" t="s">
        <v>34</v>
      </c>
      <c r="Q24" s="7"/>
      <c r="R24" s="6" t="s">
        <v>35</v>
      </c>
      <c r="S24" s="7"/>
      <c r="T24" s="6" t="s">
        <v>2</v>
      </c>
      <c r="U24" s="8"/>
      <c r="V24" s="7"/>
    </row>
    <row r="25" spans="1:22" ht="25.5" customHeight="1" thickBot="1" x14ac:dyDescent="0.3">
      <c r="A25" s="21"/>
      <c r="B25" s="1" t="s">
        <v>3</v>
      </c>
      <c r="C25" s="1" t="s">
        <v>4</v>
      </c>
      <c r="D25" s="1" t="s">
        <v>3</v>
      </c>
      <c r="E25" s="1" t="s">
        <v>4</v>
      </c>
      <c r="F25" s="1" t="s">
        <v>3</v>
      </c>
      <c r="G25" s="1" t="s">
        <v>4</v>
      </c>
      <c r="H25" s="1" t="s">
        <v>3</v>
      </c>
      <c r="I25" s="1" t="s">
        <v>4</v>
      </c>
      <c r="J25" s="1" t="s">
        <v>3</v>
      </c>
      <c r="K25" s="1" t="s">
        <v>4</v>
      </c>
      <c r="L25" s="1" t="s">
        <v>3</v>
      </c>
      <c r="M25" s="1" t="s">
        <v>4</v>
      </c>
      <c r="N25" s="1" t="s">
        <v>3</v>
      </c>
      <c r="O25" s="1" t="s">
        <v>4</v>
      </c>
      <c r="P25" s="1" t="s">
        <v>3</v>
      </c>
      <c r="Q25" s="1" t="s">
        <v>4</v>
      </c>
      <c r="R25" s="1" t="s">
        <v>3</v>
      </c>
      <c r="S25" s="1" t="s">
        <v>4</v>
      </c>
      <c r="T25" s="1" t="s">
        <v>3</v>
      </c>
      <c r="U25" s="1" t="s">
        <v>4</v>
      </c>
      <c r="V25" s="1" t="s">
        <v>5</v>
      </c>
    </row>
    <row r="26" spans="1:22" s="12" customFormat="1" ht="24" customHeight="1" thickBot="1" x14ac:dyDescent="0.3">
      <c r="A26" s="9" t="s">
        <v>13</v>
      </c>
      <c r="B26" s="10">
        <v>800</v>
      </c>
      <c r="C26" s="10">
        <v>111</v>
      </c>
      <c r="D26" s="10">
        <v>800</v>
      </c>
      <c r="E26" s="10">
        <v>327</v>
      </c>
      <c r="F26" s="10">
        <v>800</v>
      </c>
      <c r="G26" s="10">
        <v>476</v>
      </c>
      <c r="H26" s="10">
        <v>800</v>
      </c>
      <c r="I26" s="10">
        <v>0</v>
      </c>
      <c r="J26" s="10">
        <v>800</v>
      </c>
      <c r="K26" s="10">
        <v>3</v>
      </c>
      <c r="L26" s="10">
        <v>800</v>
      </c>
      <c r="M26" s="10">
        <v>582</v>
      </c>
      <c r="N26" s="10">
        <v>800</v>
      </c>
      <c r="O26" s="10">
        <v>423</v>
      </c>
      <c r="P26" s="10">
        <v>800</v>
      </c>
      <c r="Q26" s="10">
        <v>353</v>
      </c>
      <c r="R26" s="10">
        <v>800</v>
      </c>
      <c r="S26" s="10">
        <v>701</v>
      </c>
      <c r="T26" s="22">
        <f t="shared" ref="T26:T31" si="20">B26*9</f>
        <v>7200</v>
      </c>
      <c r="U26" s="22">
        <f t="shared" ref="U26:U31" si="21">C26+E26+G26+I26+K26+M26+O26+Q26+S26</f>
        <v>2976</v>
      </c>
      <c r="V26" s="11">
        <f t="shared" ref="V26:V31" si="22">U26/T26-100%</f>
        <v>-0.58666666666666667</v>
      </c>
    </row>
    <row r="27" spans="1:22" s="12" customFormat="1" ht="24" customHeight="1" thickBot="1" x14ac:dyDescent="0.3">
      <c r="A27" s="9" t="s">
        <v>14</v>
      </c>
      <c r="B27" s="10">
        <v>685</v>
      </c>
      <c r="C27" s="10">
        <v>738</v>
      </c>
      <c r="D27" s="10">
        <v>685</v>
      </c>
      <c r="E27" s="10">
        <v>721</v>
      </c>
      <c r="F27" s="10">
        <v>685</v>
      </c>
      <c r="G27" s="10">
        <v>686</v>
      </c>
      <c r="H27" s="10">
        <v>685</v>
      </c>
      <c r="I27" s="10">
        <v>604</v>
      </c>
      <c r="J27" s="10">
        <v>685</v>
      </c>
      <c r="K27" s="10">
        <v>612</v>
      </c>
      <c r="L27" s="10">
        <v>685</v>
      </c>
      <c r="M27" s="10">
        <v>686</v>
      </c>
      <c r="N27" s="10">
        <v>685</v>
      </c>
      <c r="O27" s="10">
        <v>418</v>
      </c>
      <c r="P27" s="10">
        <v>685</v>
      </c>
      <c r="Q27" s="10">
        <v>575</v>
      </c>
      <c r="R27" s="10">
        <v>685</v>
      </c>
      <c r="S27" s="10">
        <v>560</v>
      </c>
      <c r="T27" s="22">
        <f t="shared" si="20"/>
        <v>6165</v>
      </c>
      <c r="U27" s="22">
        <f t="shared" si="21"/>
        <v>5600</v>
      </c>
      <c r="V27" s="11">
        <f t="shared" si="22"/>
        <v>-9.1646390916463871E-2</v>
      </c>
    </row>
    <row r="28" spans="1:22" s="12" customFormat="1" ht="24" customHeight="1" thickBot="1" x14ac:dyDescent="0.3">
      <c r="A28" s="9" t="s">
        <v>15</v>
      </c>
      <c r="B28" s="10">
        <v>300</v>
      </c>
      <c r="C28" s="10">
        <v>303</v>
      </c>
      <c r="D28" s="10">
        <v>300</v>
      </c>
      <c r="E28" s="10">
        <v>288</v>
      </c>
      <c r="F28" s="10">
        <v>300</v>
      </c>
      <c r="G28" s="10">
        <v>363</v>
      </c>
      <c r="H28" s="10">
        <v>300</v>
      </c>
      <c r="I28" s="10">
        <v>301</v>
      </c>
      <c r="J28" s="10">
        <v>300</v>
      </c>
      <c r="K28" s="10">
        <v>423</v>
      </c>
      <c r="L28" s="10">
        <v>300</v>
      </c>
      <c r="M28" s="10">
        <v>508</v>
      </c>
      <c r="N28" s="10">
        <v>300</v>
      </c>
      <c r="O28" s="10">
        <v>314</v>
      </c>
      <c r="P28" s="10">
        <v>300</v>
      </c>
      <c r="Q28" s="10">
        <v>187</v>
      </c>
      <c r="R28" s="10">
        <v>300</v>
      </c>
      <c r="S28" s="10">
        <v>158</v>
      </c>
      <c r="T28" s="22">
        <f t="shared" si="20"/>
        <v>2700</v>
      </c>
      <c r="U28" s="22">
        <f t="shared" si="21"/>
        <v>2845</v>
      </c>
      <c r="V28" s="11">
        <f t="shared" si="22"/>
        <v>5.3703703703703809E-2</v>
      </c>
    </row>
    <row r="29" spans="1:22" s="12" customFormat="1" ht="40.5" customHeight="1" thickBot="1" x14ac:dyDescent="0.3">
      <c r="A29" s="9" t="s">
        <v>16</v>
      </c>
      <c r="B29" s="10">
        <v>450</v>
      </c>
      <c r="C29" s="10">
        <v>190</v>
      </c>
      <c r="D29" s="10">
        <v>450</v>
      </c>
      <c r="E29" s="10">
        <v>241</v>
      </c>
      <c r="F29" s="10">
        <v>450</v>
      </c>
      <c r="G29" s="10">
        <v>295</v>
      </c>
      <c r="H29" s="10">
        <v>450</v>
      </c>
      <c r="I29" s="10">
        <v>313</v>
      </c>
      <c r="J29" s="10">
        <v>450</v>
      </c>
      <c r="K29" s="10">
        <v>258</v>
      </c>
      <c r="L29" s="10">
        <v>450</v>
      </c>
      <c r="M29" s="10">
        <v>366</v>
      </c>
      <c r="N29" s="10">
        <v>450</v>
      </c>
      <c r="O29" s="10">
        <v>231</v>
      </c>
      <c r="P29" s="10">
        <v>450</v>
      </c>
      <c r="Q29" s="10">
        <v>192</v>
      </c>
      <c r="R29" s="10">
        <v>450</v>
      </c>
      <c r="S29" s="10">
        <v>328</v>
      </c>
      <c r="T29" s="22">
        <f t="shared" si="20"/>
        <v>4050</v>
      </c>
      <c r="U29" s="22">
        <f>C29+E29+G29+I29+K29+M29+O29+Q29+S29</f>
        <v>2414</v>
      </c>
      <c r="V29" s="11">
        <f t="shared" si="22"/>
        <v>-0.40395061728395065</v>
      </c>
    </row>
    <row r="30" spans="1:22" s="12" customFormat="1" ht="24" customHeight="1" thickBot="1" x14ac:dyDescent="0.3">
      <c r="A30" s="9" t="s">
        <v>17</v>
      </c>
      <c r="B30" s="10">
        <v>350</v>
      </c>
      <c r="C30" s="10">
        <v>295</v>
      </c>
      <c r="D30" s="10">
        <v>350</v>
      </c>
      <c r="E30" s="10">
        <v>242</v>
      </c>
      <c r="F30" s="10">
        <v>350</v>
      </c>
      <c r="G30" s="10">
        <v>243</v>
      </c>
      <c r="H30" s="10">
        <v>350</v>
      </c>
      <c r="I30" s="10">
        <v>236</v>
      </c>
      <c r="J30" s="10">
        <v>350</v>
      </c>
      <c r="K30" s="10">
        <v>285</v>
      </c>
      <c r="L30" s="10">
        <v>350</v>
      </c>
      <c r="M30" s="10">
        <v>283</v>
      </c>
      <c r="N30" s="10">
        <v>350</v>
      </c>
      <c r="O30" s="10">
        <v>260</v>
      </c>
      <c r="P30" s="10">
        <v>350</v>
      </c>
      <c r="Q30" s="10">
        <v>263</v>
      </c>
      <c r="R30" s="10">
        <v>350</v>
      </c>
      <c r="S30" s="10">
        <v>268</v>
      </c>
      <c r="T30" s="22">
        <f t="shared" si="20"/>
        <v>3150</v>
      </c>
      <c r="U30" s="22">
        <f t="shared" si="21"/>
        <v>2375</v>
      </c>
      <c r="V30" s="11">
        <f t="shared" si="22"/>
        <v>-0.24603174603174605</v>
      </c>
    </row>
    <row r="31" spans="1:22" s="25" customFormat="1" ht="24" customHeight="1" thickBot="1" x14ac:dyDescent="0.3">
      <c r="A31" s="24" t="s">
        <v>2</v>
      </c>
      <c r="B31" s="22">
        <f t="shared" ref="B31:D31" si="23">SUM(B26:B30)</f>
        <v>2585</v>
      </c>
      <c r="C31" s="22">
        <f>SUM(C26:C30)</f>
        <v>1637</v>
      </c>
      <c r="D31" s="22">
        <f t="shared" si="23"/>
        <v>2585</v>
      </c>
      <c r="E31" s="22">
        <f>SUM(E26:E30)</f>
        <v>1819</v>
      </c>
      <c r="F31" s="22">
        <f t="shared" ref="F31:H31" si="24">SUM(F26:F30)</f>
        <v>2585</v>
      </c>
      <c r="G31" s="22">
        <f>SUM(G26:G30)</f>
        <v>2063</v>
      </c>
      <c r="H31" s="22">
        <f t="shared" si="24"/>
        <v>2585</v>
      </c>
      <c r="I31" s="22">
        <f>SUM(I26:I30)</f>
        <v>1454</v>
      </c>
      <c r="J31" s="22">
        <f t="shared" ref="J31" si="25">SUM(J26:J30)</f>
        <v>2585</v>
      </c>
      <c r="K31" s="22">
        <f>SUM(K26:K30)</f>
        <v>1581</v>
      </c>
      <c r="L31" s="22">
        <f t="shared" ref="L31:N31" si="26">SUM(L26:L30)</f>
        <v>2585</v>
      </c>
      <c r="M31" s="22">
        <f>SUM(M26:M30)</f>
        <v>2425</v>
      </c>
      <c r="N31" s="22">
        <f t="shared" si="26"/>
        <v>2585</v>
      </c>
      <c r="O31" s="22">
        <f>SUM(O26:O30)</f>
        <v>1646</v>
      </c>
      <c r="P31" s="22">
        <f t="shared" ref="P31:R31" si="27">SUM(P26:P30)</f>
        <v>2585</v>
      </c>
      <c r="Q31" s="22">
        <f>SUM(Q26:Q30)</f>
        <v>1570</v>
      </c>
      <c r="R31" s="22">
        <f t="shared" si="27"/>
        <v>2585</v>
      </c>
      <c r="S31" s="22">
        <f>SUM(S26:S30)</f>
        <v>2015</v>
      </c>
      <c r="T31" s="22">
        <f t="shared" si="20"/>
        <v>23265</v>
      </c>
      <c r="U31" s="22">
        <f>C31+E31+G31+I31+K31+M31+O31+Q31+S31</f>
        <v>16210</v>
      </c>
      <c r="V31" s="11">
        <f t="shared" si="22"/>
        <v>-0.3032452181388352</v>
      </c>
    </row>
    <row r="32" spans="1:22" ht="20.100000000000001" customHeight="1" x14ac:dyDescent="0.25">
      <c r="A32" s="3"/>
      <c r="U32" s="2"/>
    </row>
    <row r="33" spans="1:22" s="26" customFormat="1" ht="20.100000000000001" customHeight="1" thickBot="1" x14ac:dyDescent="0.3">
      <c r="A33" s="27" t="s">
        <v>18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1:22" ht="20.100000000000001" customHeight="1" thickBot="1" x14ac:dyDescent="0.3">
      <c r="A34" s="20"/>
      <c r="B34" s="6" t="s">
        <v>1</v>
      </c>
      <c r="C34" s="7"/>
      <c r="D34" s="6" t="s">
        <v>26</v>
      </c>
      <c r="E34" s="7"/>
      <c r="F34" s="6" t="s">
        <v>27</v>
      </c>
      <c r="G34" s="7"/>
      <c r="H34" s="6" t="s">
        <v>30</v>
      </c>
      <c r="I34" s="7"/>
      <c r="J34" s="6" t="s">
        <v>31</v>
      </c>
      <c r="K34" s="7"/>
      <c r="L34" s="6" t="s">
        <v>32</v>
      </c>
      <c r="M34" s="7"/>
      <c r="N34" s="6" t="s">
        <v>33</v>
      </c>
      <c r="O34" s="7"/>
      <c r="P34" s="6" t="s">
        <v>34</v>
      </c>
      <c r="Q34" s="7"/>
      <c r="R34" s="6" t="s">
        <v>35</v>
      </c>
      <c r="S34" s="7"/>
      <c r="T34" s="6" t="s">
        <v>2</v>
      </c>
      <c r="U34" s="8"/>
      <c r="V34" s="7"/>
    </row>
    <row r="35" spans="1:22" ht="24.75" customHeight="1" thickBot="1" x14ac:dyDescent="0.3">
      <c r="A35" s="21"/>
      <c r="B35" s="1" t="s">
        <v>3</v>
      </c>
      <c r="C35" s="1" t="s">
        <v>4</v>
      </c>
      <c r="D35" s="1" t="s">
        <v>3</v>
      </c>
      <c r="E35" s="1" t="s">
        <v>4</v>
      </c>
      <c r="F35" s="1" t="s">
        <v>3</v>
      </c>
      <c r="G35" s="1" t="s">
        <v>4</v>
      </c>
      <c r="H35" s="1" t="s">
        <v>3</v>
      </c>
      <c r="I35" s="1" t="s">
        <v>4</v>
      </c>
      <c r="J35" s="1" t="s">
        <v>3</v>
      </c>
      <c r="K35" s="1" t="s">
        <v>4</v>
      </c>
      <c r="L35" s="1" t="s">
        <v>3</v>
      </c>
      <c r="M35" s="1" t="s">
        <v>4</v>
      </c>
      <c r="N35" s="1" t="s">
        <v>3</v>
      </c>
      <c r="O35" s="1" t="s">
        <v>4</v>
      </c>
      <c r="P35" s="1" t="s">
        <v>3</v>
      </c>
      <c r="Q35" s="1" t="s">
        <v>4</v>
      </c>
      <c r="R35" s="1" t="s">
        <v>3</v>
      </c>
      <c r="S35" s="1" t="s">
        <v>4</v>
      </c>
      <c r="T35" s="1" t="s">
        <v>3</v>
      </c>
      <c r="U35" s="1" t="s">
        <v>4</v>
      </c>
      <c r="V35" s="1" t="s">
        <v>5</v>
      </c>
    </row>
    <row r="36" spans="1:22" s="12" customFormat="1" ht="41.25" customHeight="1" thickBot="1" x14ac:dyDescent="0.3">
      <c r="A36" s="9" t="s">
        <v>19</v>
      </c>
      <c r="B36" s="10">
        <v>800</v>
      </c>
      <c r="C36" s="10">
        <v>994</v>
      </c>
      <c r="D36" s="10">
        <v>800</v>
      </c>
      <c r="E36" s="10">
        <v>775</v>
      </c>
      <c r="F36" s="10">
        <v>800</v>
      </c>
      <c r="G36" s="10">
        <v>963</v>
      </c>
      <c r="H36" s="10">
        <v>800</v>
      </c>
      <c r="I36" s="10">
        <v>898</v>
      </c>
      <c r="J36" s="10">
        <v>800</v>
      </c>
      <c r="K36" s="10">
        <v>916</v>
      </c>
      <c r="L36" s="10">
        <v>800</v>
      </c>
      <c r="M36" s="10">
        <v>895</v>
      </c>
      <c r="N36" s="10">
        <v>800</v>
      </c>
      <c r="O36" s="10">
        <v>1009</v>
      </c>
      <c r="P36" s="10">
        <v>800</v>
      </c>
      <c r="Q36" s="10">
        <v>884</v>
      </c>
      <c r="R36" s="10">
        <v>800</v>
      </c>
      <c r="S36" s="10">
        <v>923</v>
      </c>
      <c r="T36" s="22">
        <f t="shared" ref="T36:T39" si="28">B36*9</f>
        <v>7200</v>
      </c>
      <c r="U36" s="22">
        <f t="shared" ref="U36:U39" si="29">C36+E36+G36+I36+K36+M36+O36+Q36+S36</f>
        <v>8257</v>
      </c>
      <c r="V36" s="11">
        <f t="shared" ref="V36:V39" si="30">U36/T36-100%</f>
        <v>0.14680555555555563</v>
      </c>
    </row>
    <row r="37" spans="1:22" s="12" customFormat="1" ht="41.25" customHeight="1" thickBot="1" x14ac:dyDescent="0.3">
      <c r="A37" s="9" t="s">
        <v>20</v>
      </c>
      <c r="B37" s="10">
        <v>620</v>
      </c>
      <c r="C37" s="10">
        <v>738</v>
      </c>
      <c r="D37" s="10">
        <v>620</v>
      </c>
      <c r="E37" s="10">
        <v>626</v>
      </c>
      <c r="F37" s="10">
        <v>620</v>
      </c>
      <c r="G37" s="10">
        <v>835</v>
      </c>
      <c r="H37" s="10">
        <v>620</v>
      </c>
      <c r="I37" s="10">
        <v>786</v>
      </c>
      <c r="J37" s="10">
        <v>620</v>
      </c>
      <c r="K37" s="10">
        <v>761</v>
      </c>
      <c r="L37" s="10">
        <v>620</v>
      </c>
      <c r="M37" s="10">
        <v>790</v>
      </c>
      <c r="N37" s="10">
        <v>620</v>
      </c>
      <c r="O37" s="10">
        <v>864</v>
      </c>
      <c r="P37" s="10">
        <v>620</v>
      </c>
      <c r="Q37" s="10">
        <v>786</v>
      </c>
      <c r="R37" s="10">
        <v>620</v>
      </c>
      <c r="S37" s="10">
        <v>740</v>
      </c>
      <c r="T37" s="22">
        <f t="shared" si="28"/>
        <v>5580</v>
      </c>
      <c r="U37" s="22">
        <f t="shared" si="29"/>
        <v>6926</v>
      </c>
      <c r="V37" s="11">
        <f t="shared" si="30"/>
        <v>0.24121863799283161</v>
      </c>
    </row>
    <row r="38" spans="1:22" s="12" customFormat="1" ht="41.25" customHeight="1" thickBot="1" x14ac:dyDescent="0.3">
      <c r="A38" s="9" t="s">
        <v>21</v>
      </c>
      <c r="B38" s="13">
        <f t="shared" ref="B38:D38" si="31">B36+B37</f>
        <v>1420</v>
      </c>
      <c r="C38" s="13">
        <f t="shared" ref="C38:F38" si="32">C36+C37</f>
        <v>1732</v>
      </c>
      <c r="D38" s="13">
        <f t="shared" si="31"/>
        <v>1420</v>
      </c>
      <c r="E38" s="13">
        <f t="shared" si="32"/>
        <v>1401</v>
      </c>
      <c r="F38" s="13">
        <f t="shared" si="32"/>
        <v>1420</v>
      </c>
      <c r="G38" s="13">
        <f t="shared" ref="G38:H38" si="33">G36+G37</f>
        <v>1798</v>
      </c>
      <c r="H38" s="13">
        <f t="shared" si="33"/>
        <v>1420</v>
      </c>
      <c r="I38" s="13">
        <f t="shared" ref="I38:J38" si="34">I36+I37</f>
        <v>1684</v>
      </c>
      <c r="J38" s="13">
        <f t="shared" si="34"/>
        <v>1420</v>
      </c>
      <c r="K38" s="13">
        <f t="shared" ref="K38:L38" si="35">K36+K37</f>
        <v>1677</v>
      </c>
      <c r="L38" s="13">
        <f t="shared" si="35"/>
        <v>1420</v>
      </c>
      <c r="M38" s="13">
        <f t="shared" ref="M38:N38" si="36">M36+M37</f>
        <v>1685</v>
      </c>
      <c r="N38" s="13">
        <f t="shared" si="36"/>
        <v>1420</v>
      </c>
      <c r="O38" s="13">
        <f t="shared" ref="O38:Q38" si="37">O36+O37</f>
        <v>1873</v>
      </c>
      <c r="P38" s="13">
        <f t="shared" si="37"/>
        <v>1420</v>
      </c>
      <c r="Q38" s="13">
        <f t="shared" si="37"/>
        <v>1670</v>
      </c>
      <c r="R38" s="13">
        <f t="shared" ref="R38:S38" si="38">R36+R37</f>
        <v>1420</v>
      </c>
      <c r="S38" s="13">
        <f t="shared" si="38"/>
        <v>1663</v>
      </c>
      <c r="T38" s="22">
        <f t="shared" si="28"/>
        <v>12780</v>
      </c>
      <c r="U38" s="22">
        <f t="shared" si="29"/>
        <v>15183</v>
      </c>
      <c r="V38" s="11">
        <f t="shared" si="30"/>
        <v>0.18802816901408459</v>
      </c>
    </row>
    <row r="39" spans="1:22" s="12" customFormat="1" ht="41.25" customHeight="1" thickBot="1" x14ac:dyDescent="0.3">
      <c r="A39" s="9" t="s">
        <v>22</v>
      </c>
      <c r="B39" s="10">
        <v>2000</v>
      </c>
      <c r="C39" s="10">
        <v>2062</v>
      </c>
      <c r="D39" s="10">
        <v>2000</v>
      </c>
      <c r="E39" s="10">
        <v>2024</v>
      </c>
      <c r="F39" s="10">
        <v>2000</v>
      </c>
      <c r="G39" s="10">
        <v>2143</v>
      </c>
      <c r="H39" s="10">
        <v>2000</v>
      </c>
      <c r="I39" s="10">
        <v>2036</v>
      </c>
      <c r="J39" s="10">
        <v>2000</v>
      </c>
      <c r="K39" s="10">
        <v>2044</v>
      </c>
      <c r="L39" s="10">
        <v>2000</v>
      </c>
      <c r="M39" s="10">
        <v>2057</v>
      </c>
      <c r="N39" s="10">
        <v>2000</v>
      </c>
      <c r="O39" s="10">
        <v>2012</v>
      </c>
      <c r="P39" s="10">
        <v>2000</v>
      </c>
      <c r="Q39" s="10">
        <v>2008</v>
      </c>
      <c r="R39" s="10">
        <v>2000</v>
      </c>
      <c r="S39" s="10">
        <v>2088</v>
      </c>
      <c r="T39" s="22">
        <f t="shared" si="28"/>
        <v>18000</v>
      </c>
      <c r="U39" s="22">
        <f t="shared" si="29"/>
        <v>18474</v>
      </c>
      <c r="V39" s="11">
        <f t="shared" si="30"/>
        <v>2.633333333333332E-2</v>
      </c>
    </row>
    <row r="40" spans="1:22" ht="20.100000000000001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8"/>
      <c r="U40" s="28"/>
      <c r="V40" s="5"/>
    </row>
    <row r="41" spans="1:22" s="26" customFormat="1" ht="20.100000000000001" customHeight="1" thickBot="1" x14ac:dyDescent="0.3">
      <c r="A41" s="27" t="s">
        <v>29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1:22" ht="20.100000000000001" customHeight="1" thickBot="1" x14ac:dyDescent="0.3">
      <c r="A42" s="20"/>
      <c r="B42" s="6" t="s">
        <v>1</v>
      </c>
      <c r="C42" s="7"/>
      <c r="D42" s="6" t="s">
        <v>26</v>
      </c>
      <c r="E42" s="7"/>
      <c r="F42" s="6" t="s">
        <v>27</v>
      </c>
      <c r="G42" s="7"/>
      <c r="H42" s="6" t="s">
        <v>30</v>
      </c>
      <c r="I42" s="7"/>
      <c r="J42" s="6" t="s">
        <v>31</v>
      </c>
      <c r="K42" s="7"/>
      <c r="L42" s="6" t="s">
        <v>32</v>
      </c>
      <c r="M42" s="7"/>
      <c r="N42" s="6" t="s">
        <v>33</v>
      </c>
      <c r="O42" s="7"/>
      <c r="P42" s="6" t="s">
        <v>34</v>
      </c>
      <c r="Q42" s="7"/>
      <c r="R42" s="6" t="s">
        <v>35</v>
      </c>
      <c r="S42" s="7"/>
      <c r="T42" s="6" t="s">
        <v>2</v>
      </c>
      <c r="U42" s="8"/>
      <c r="V42" s="7"/>
    </row>
    <row r="43" spans="1:22" ht="20.100000000000001" customHeight="1" thickBot="1" x14ac:dyDescent="0.3">
      <c r="A43" s="21"/>
      <c r="B43" s="1" t="s">
        <v>3</v>
      </c>
      <c r="C43" s="1" t="s">
        <v>4</v>
      </c>
      <c r="D43" s="1" t="s">
        <v>3</v>
      </c>
      <c r="E43" s="1" t="s">
        <v>4</v>
      </c>
      <c r="F43" s="1" t="s">
        <v>3</v>
      </c>
      <c r="G43" s="1" t="s">
        <v>4</v>
      </c>
      <c r="H43" s="1" t="s">
        <v>3</v>
      </c>
      <c r="I43" s="1" t="s">
        <v>4</v>
      </c>
      <c r="J43" s="1" t="s">
        <v>3</v>
      </c>
      <c r="K43" s="1" t="s">
        <v>4</v>
      </c>
      <c r="L43" s="1" t="s">
        <v>3</v>
      </c>
      <c r="M43" s="1" t="s">
        <v>4</v>
      </c>
      <c r="N43" s="1" t="s">
        <v>3</v>
      </c>
      <c r="O43" s="1" t="s">
        <v>4</v>
      </c>
      <c r="P43" s="1" t="s">
        <v>3</v>
      </c>
      <c r="Q43" s="1" t="s">
        <v>4</v>
      </c>
      <c r="R43" s="1" t="s">
        <v>3</v>
      </c>
      <c r="S43" s="1" t="s">
        <v>4</v>
      </c>
      <c r="T43" s="1" t="s">
        <v>3</v>
      </c>
      <c r="U43" s="1" t="s">
        <v>4</v>
      </c>
      <c r="V43" s="1" t="s">
        <v>5</v>
      </c>
    </row>
    <row r="44" spans="1:22" s="12" customFormat="1" ht="24.75" customHeight="1" thickBot="1" x14ac:dyDescent="0.3">
      <c r="A44" s="9" t="s">
        <v>8</v>
      </c>
      <c r="B44" s="10">
        <v>0</v>
      </c>
      <c r="C44" s="10">
        <v>0</v>
      </c>
      <c r="D44" s="10">
        <v>100</v>
      </c>
      <c r="E44" s="10">
        <v>0</v>
      </c>
      <c r="F44" s="10">
        <v>100</v>
      </c>
      <c r="G44" s="10">
        <v>0</v>
      </c>
      <c r="H44" s="10">
        <v>100</v>
      </c>
      <c r="I44" s="10">
        <v>51</v>
      </c>
      <c r="J44" s="10">
        <v>100</v>
      </c>
      <c r="K44" s="10">
        <v>49</v>
      </c>
      <c r="L44" s="10">
        <v>100</v>
      </c>
      <c r="M44" s="10">
        <v>112</v>
      </c>
      <c r="N44" s="10">
        <v>100</v>
      </c>
      <c r="O44" s="10">
        <v>44</v>
      </c>
      <c r="P44" s="10">
        <v>100</v>
      </c>
      <c r="Q44" s="10">
        <v>59</v>
      </c>
      <c r="R44" s="10">
        <v>100</v>
      </c>
      <c r="S44" s="10">
        <v>55</v>
      </c>
      <c r="T44" s="22">
        <f>SUM(D44,F44,H44,J44,L44,N44,P44,R44)</f>
        <v>800</v>
      </c>
      <c r="U44" s="22">
        <f>C44+E44+G44+I44+K44+M44+O44+Q44+S44</f>
        <v>370</v>
      </c>
      <c r="V44" s="11">
        <f t="shared" ref="V44" si="39">U44/T44-100%</f>
        <v>-0.53749999999999998</v>
      </c>
    </row>
    <row r="45" spans="1:22" ht="20.100000000000001" customHeight="1" x14ac:dyDescent="0.25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s="26" customFormat="1" ht="20.100000000000001" customHeight="1" thickBot="1" x14ac:dyDescent="0.3">
      <c r="A46" s="27" t="s">
        <v>37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ht="20.100000000000001" customHeight="1" thickBot="1" x14ac:dyDescent="0.3">
      <c r="A47" s="20"/>
      <c r="B47" s="6" t="s">
        <v>1</v>
      </c>
      <c r="C47" s="7"/>
      <c r="D47" s="6" t="s">
        <v>26</v>
      </c>
      <c r="E47" s="7"/>
      <c r="F47" s="6" t="s">
        <v>27</v>
      </c>
      <c r="G47" s="7"/>
      <c r="H47" s="6" t="s">
        <v>30</v>
      </c>
      <c r="I47" s="7"/>
      <c r="J47" s="6" t="s">
        <v>31</v>
      </c>
      <c r="K47" s="7"/>
      <c r="L47" s="6" t="s">
        <v>32</v>
      </c>
      <c r="M47" s="7"/>
      <c r="N47" s="6" t="s">
        <v>33</v>
      </c>
      <c r="O47" s="7"/>
      <c r="P47" s="6" t="s">
        <v>34</v>
      </c>
      <c r="Q47" s="7"/>
      <c r="R47" s="6" t="s">
        <v>35</v>
      </c>
      <c r="S47" s="7"/>
      <c r="T47" s="6" t="s">
        <v>2</v>
      </c>
      <c r="U47" s="8"/>
      <c r="V47" s="7"/>
    </row>
    <row r="48" spans="1:22" ht="20.100000000000001" customHeight="1" thickBot="1" x14ac:dyDescent="0.3">
      <c r="A48" s="21"/>
      <c r="B48" s="1" t="s">
        <v>3</v>
      </c>
      <c r="C48" s="1" t="s">
        <v>4</v>
      </c>
      <c r="D48" s="1" t="s">
        <v>3</v>
      </c>
      <c r="E48" s="1" t="s">
        <v>4</v>
      </c>
      <c r="F48" s="1" t="s">
        <v>3</v>
      </c>
      <c r="G48" s="1" t="s">
        <v>4</v>
      </c>
      <c r="H48" s="1" t="s">
        <v>3</v>
      </c>
      <c r="I48" s="1" t="s">
        <v>4</v>
      </c>
      <c r="J48" s="1" t="s">
        <v>3</v>
      </c>
      <c r="K48" s="1" t="s">
        <v>4</v>
      </c>
      <c r="L48" s="1" t="s">
        <v>3</v>
      </c>
      <c r="M48" s="1" t="s">
        <v>4</v>
      </c>
      <c r="N48" s="1" t="s">
        <v>3</v>
      </c>
      <c r="O48" s="1" t="s">
        <v>4</v>
      </c>
      <c r="P48" s="1" t="s">
        <v>3</v>
      </c>
      <c r="Q48" s="1" t="s">
        <v>4</v>
      </c>
      <c r="R48" s="1" t="s">
        <v>3</v>
      </c>
      <c r="S48" s="1" t="s">
        <v>4</v>
      </c>
      <c r="T48" s="1" t="s">
        <v>3</v>
      </c>
      <c r="U48" s="1" t="s">
        <v>4</v>
      </c>
      <c r="V48" s="1" t="s">
        <v>5</v>
      </c>
    </row>
    <row r="49" spans="1:22" s="12" customFormat="1" ht="24.75" customHeight="1" thickBot="1" x14ac:dyDescent="0.3">
      <c r="A49" s="9" t="s">
        <v>8</v>
      </c>
      <c r="B49" s="10">
        <v>0</v>
      </c>
      <c r="C49" s="10">
        <v>0</v>
      </c>
      <c r="D49" s="10">
        <v>50</v>
      </c>
      <c r="E49" s="10">
        <v>0</v>
      </c>
      <c r="F49" s="10">
        <v>50</v>
      </c>
      <c r="G49" s="10">
        <v>0</v>
      </c>
      <c r="H49" s="10">
        <v>50</v>
      </c>
      <c r="I49" s="10">
        <v>8</v>
      </c>
      <c r="J49" s="10">
        <v>50</v>
      </c>
      <c r="K49" s="10">
        <v>9</v>
      </c>
      <c r="L49" s="10">
        <v>50</v>
      </c>
      <c r="M49" s="10">
        <v>36</v>
      </c>
      <c r="N49" s="10">
        <v>50</v>
      </c>
      <c r="O49" s="10">
        <v>44</v>
      </c>
      <c r="P49" s="10">
        <v>50</v>
      </c>
      <c r="Q49" s="10">
        <v>56</v>
      </c>
      <c r="R49" s="10">
        <v>50</v>
      </c>
      <c r="S49" s="10">
        <v>64</v>
      </c>
      <c r="T49" s="22">
        <f>SUM(D49,F49,H49,J49,L49,N49,P49,R49)</f>
        <v>400</v>
      </c>
      <c r="U49" s="22">
        <f>C49+E49+G49+I49+K49+M49+O49+Q49+S49</f>
        <v>217</v>
      </c>
      <c r="V49" s="11">
        <f t="shared" ref="V49" si="40">U49/T49-100%</f>
        <v>-0.45750000000000002</v>
      </c>
    </row>
    <row r="50" spans="1:22" ht="20.100000000000001" customHeight="1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28"/>
      <c r="U50" s="28"/>
      <c r="V50" s="5"/>
    </row>
    <row r="51" spans="1:22" x14ac:dyDescent="0.25">
      <c r="A51" s="29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25">
      <c r="A52" s="29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25">
      <c r="A53" s="29" t="s">
        <v>36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25">
      <c r="A54" s="2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25">
      <c r="A55" s="2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25">
      <c r="A56" s="2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x14ac:dyDescent="0.25">
      <c r="A57" s="2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</sheetData>
  <mergeCells count="69">
    <mergeCell ref="T34:V34"/>
    <mergeCell ref="T24:V24"/>
    <mergeCell ref="L24:M24"/>
    <mergeCell ref="A24:A25"/>
    <mergeCell ref="B34:C34"/>
    <mergeCell ref="B24:C24"/>
    <mergeCell ref="A34:A35"/>
    <mergeCell ref="D24:E24"/>
    <mergeCell ref="D34:E34"/>
    <mergeCell ref="H24:I24"/>
    <mergeCell ref="H34:I34"/>
    <mergeCell ref="J24:K24"/>
    <mergeCell ref="J34:K34"/>
    <mergeCell ref="F24:G24"/>
    <mergeCell ref="F34:G34"/>
    <mergeCell ref="F42:G42"/>
    <mergeCell ref="T42:V42"/>
    <mergeCell ref="H42:I42"/>
    <mergeCell ref="J42:K42"/>
    <mergeCell ref="L42:M42"/>
    <mergeCell ref="N42:O42"/>
    <mergeCell ref="P42:Q42"/>
    <mergeCell ref="L34:M34"/>
    <mergeCell ref="A17:A18"/>
    <mergeCell ref="T9:V9"/>
    <mergeCell ref="B17:C17"/>
    <mergeCell ref="D9:E9"/>
    <mergeCell ref="D17:E17"/>
    <mergeCell ref="F9:G9"/>
    <mergeCell ref="F17:G17"/>
    <mergeCell ref="H9:I9"/>
    <mergeCell ref="J17:K17"/>
    <mergeCell ref="L17:M17"/>
    <mergeCell ref="N17:O17"/>
    <mergeCell ref="P9:Q9"/>
    <mergeCell ref="T17:V17"/>
    <mergeCell ref="H17:I17"/>
    <mergeCell ref="R17:S17"/>
    <mergeCell ref="P17:Q17"/>
    <mergeCell ref="A5:V5"/>
    <mergeCell ref="A6:V6"/>
    <mergeCell ref="B9:C9"/>
    <mergeCell ref="A7:C7"/>
    <mergeCell ref="A9:A10"/>
    <mergeCell ref="J9:K9"/>
    <mergeCell ref="L9:M9"/>
    <mergeCell ref="N9:O9"/>
    <mergeCell ref="R9:S9"/>
    <mergeCell ref="T47:V47"/>
    <mergeCell ref="H47:I47"/>
    <mergeCell ref="J47:K47"/>
    <mergeCell ref="L47:M47"/>
    <mergeCell ref="N47:O47"/>
    <mergeCell ref="P47:Q47"/>
    <mergeCell ref="R24:S24"/>
    <mergeCell ref="R34:S34"/>
    <mergeCell ref="R42:S42"/>
    <mergeCell ref="R47:S47"/>
    <mergeCell ref="A47:A48"/>
    <mergeCell ref="B47:C47"/>
    <mergeCell ref="D47:E47"/>
    <mergeCell ref="F47:G47"/>
    <mergeCell ref="N24:O24"/>
    <mergeCell ref="N34:O34"/>
    <mergeCell ref="P24:Q24"/>
    <mergeCell ref="P34:Q34"/>
    <mergeCell ref="A42:A43"/>
    <mergeCell ref="B42:C42"/>
    <mergeCell ref="D42:E42"/>
  </mergeCells>
  <phoneticPr fontId="18" type="noConversion"/>
  <hyperlinks>
    <hyperlink ref="A52" r:id="rId1" display="http://www.cross.saude.sp.gov.br/" xr:uid="{FE51D1B8-68B3-43B5-8936-1C285D78F04F}"/>
  </hyperlinks>
  <printOptions horizontalCentered="1"/>
  <pageMargins left="0.19685039370078741" right="0.19685039370078741" top="0.39370078740157483" bottom="0.19685039370078741" header="0.51181102362204722" footer="0.51181102362204722"/>
  <pageSetup paperSize="9" scale="47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Atividades e Resultados Amb.</vt:lpstr>
      <vt:lpstr>'Atividades e Resultados Amb.'!Area_de_impressao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Arlete Marinita de Oliveira</cp:lastModifiedBy>
  <cp:lastPrinted>2026-10-09T16:26:14Z</cp:lastPrinted>
  <dcterms:created xsi:type="dcterms:W3CDTF">2020-12-14T19:05:34Z</dcterms:created>
  <dcterms:modified xsi:type="dcterms:W3CDTF">2026-10-09T16:27:31Z</dcterms:modified>
</cp:coreProperties>
</file>